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521" yWindow="65521" windowWidth="9615" windowHeight="11955" tabRatio="776" activeTab="0"/>
  </bookViews>
  <sheets>
    <sheet name="General SIN SUBPARTIDAS CNET" sheetId="92" r:id="rId1"/>
    <sheet name="PAAAS.Compacto" sheetId="93" r:id="rId2"/>
  </sheets>
  <definedNames>
    <definedName name="_xlnm.Print_Area" localSheetId="0">'General SIN SUBPARTIDAS CNET'!$A$1:$W$570</definedName>
    <definedName name="_xlnm.Print_Area" localSheetId="1">'PAAAS.Compacto'!$A$1:$AE$570</definedName>
    <definedName name="_xlnm.Print_Titles" localSheetId="0">'General SIN SUBPARTIDAS CNET'!$1:$5</definedName>
    <definedName name="_xlnm.Print_Titles" localSheetId="1">'PAAAS.Compacto'!$1:$6</definedName>
  </definedNames>
  <calcPr calcId="144525"/>
</workbook>
</file>

<file path=xl/sharedStrings.xml><?xml version="1.0" encoding="utf-8"?>
<sst xmlns="http://schemas.openxmlformats.org/spreadsheetml/2006/main" count="5184" uniqueCount="778">
  <si>
    <t>MONTO TOTAL DEL PLAN DE COMPRAS  DE  LAS PARTIDAS</t>
  </si>
  <si>
    <t>I</t>
  </si>
  <si>
    <t>N</t>
  </si>
  <si>
    <t>NO.</t>
  </si>
  <si>
    <t>CLAVE
UA</t>
  </si>
  <si>
    <t>PARTIDA
PRESUPUESTAL</t>
  </si>
  <si>
    <t>CLAVE
CUCOP</t>
  </si>
  <si>
    <t>CONCEPTO</t>
  </si>
  <si>
    <t>VALOR TOTAL ESTIMADO
 (PESOS)</t>
  </si>
  <si>
    <t>VALOR ESTIMADO DE COMPRAS NO CUBIERTAS POR TLC
(PESOS)</t>
  </si>
  <si>
    <t>CANTIDAD</t>
  </si>
  <si>
    <t>UNIDAD DE
MEDIDA</t>
  </si>
  <si>
    <t>TRAJE CABALLERO</t>
  </si>
  <si>
    <t>TRAJE DAMA</t>
  </si>
  <si>
    <t>CAMISAS</t>
  </si>
  <si>
    <t>BLUSA TIPO CAMISERA</t>
  </si>
  <si>
    <t>CORBATAS</t>
  </si>
  <si>
    <t>CORBATINES</t>
  </si>
  <si>
    <t>GUANTES</t>
  </si>
  <si>
    <t>BOTAS</t>
  </si>
  <si>
    <t>CASCO</t>
  </si>
  <si>
    <t>IMPERMEABLE</t>
  </si>
  <si>
    <t>ANTEOJOS DE SEGURIDAD</t>
  </si>
  <si>
    <t>FORNITURA CON ACCESORIOS</t>
  </si>
  <si>
    <t>PASAMONTAÑAS CON NOMEX</t>
  </si>
  <si>
    <t>DISCOS DUROS EXTERNOS 1 TB</t>
  </si>
  <si>
    <t>SERVICIO TELEFONICO CONVENCIONAL</t>
  </si>
  <si>
    <t>SERVICIO DE TELEFONIA CELULAR</t>
  </si>
  <si>
    <t>SERVICIOS DE RADIOLOCALIZACION</t>
  </si>
  <si>
    <t>SERVICIOS DE CONDUCCION DE SEÑALES ANALOGICAS Y DIGITALES</t>
  </si>
  <si>
    <t>SERVICIOS DE ACCESO A INTERNET (BANDA ANCHA)</t>
  </si>
  <si>
    <t>LICENCIAS DE USO DE PROGRAMAS DE COMPUTO Y SU ACTUALIZACION</t>
  </si>
  <si>
    <t>SERVICIO DE FOTOCOPIADO</t>
  </si>
  <si>
    <t>SERVICIO DE MANTENIMIENTO A LA INFRAESTRUCTURA DE VOZ Y DATOS DEL SPF</t>
  </si>
  <si>
    <t>SERVICIO DE MANTENIMIENTO PREVENTIVO Y CORRECTIVO PARA EQUIPO TETRAPOL DEL SPF</t>
  </si>
  <si>
    <t>SERVICIO DE MANTENIMIENTO A LA RED CONTRA INCENDIO DEL INMUEBLE DEL SPF</t>
  </si>
  <si>
    <t>INSTALACION DEL PERSONAL FEDERAL</t>
  </si>
  <si>
    <t>CARÁCTER
DEL PROCEDIMIENTO
DE CONTRATACIÓN</t>
  </si>
  <si>
    <t>ENTIDAD DONDE
SE ADQUIERE</t>
  </si>
  <si>
    <t>PORCENTAJE DE PRESUPUESTO  A EJERCER POR TRIMESTRE</t>
  </si>
  <si>
    <t>AÑO</t>
  </si>
  <si>
    <t>PLURIANUALIDAD</t>
  </si>
  <si>
    <t>EJERCICIOS FISCALES
 QUE ABARCA LA PLURIANUALIDAD</t>
  </si>
  <si>
    <t>VALOR ESTIMADO DE LA PLURIANUALIDAD A CONTRATAR EN EL AÑO EJERCIDO
(PESOS)</t>
  </si>
  <si>
    <t>TIPO DE PROCEDIMIENTO</t>
  </si>
  <si>
    <t>II</t>
  </si>
  <si>
    <t>III</t>
  </si>
  <si>
    <t>IV</t>
  </si>
  <si>
    <t>VALOR ESTIMADO DE COMPRAS A
MIPYMES
(PESOS)</t>
  </si>
  <si>
    <t>PRECIO
UNITARIO
CON I.V.A.</t>
  </si>
  <si>
    <t>ARILLO PLASTICO DE 5/16 COLOR NEGRO PARA ENGARGOLAR</t>
  </si>
  <si>
    <t>ARILLO PLASTICO DE 5/8 COLOR NEGRO PARA ENGARGOLAR</t>
  </si>
  <si>
    <t>CARPETA PRESSBOARD AMARILL0 C/BROCHE T/CARTA</t>
  </si>
  <si>
    <t>CARPETA TIPO PRESSBOARD AZUL CIELO C/BROCHE T/OFICIO</t>
  </si>
  <si>
    <t>CINTA ADHESIVA TIPO CANELA 48MM X 50MTS</t>
  </si>
  <si>
    <t>CINTA MASKINTAPE ADHESIVA DOBLE CARA</t>
  </si>
  <si>
    <t>DESPACHADOR PARA CINTA CANELA 48 MM X 50 MTS</t>
  </si>
  <si>
    <t xml:space="preserve">ETIQUETA BLANCA PARA CD PAQUETE C/50 </t>
  </si>
  <si>
    <t>FOLDER COLGANTE COLOR VERDE TAMAÑO OFICIO DE 25/CADA UNO</t>
  </si>
  <si>
    <t>MARCADOR DE CERA AZUL MARINO</t>
  </si>
  <si>
    <t>MARCADOR DE CERA ROJO</t>
  </si>
  <si>
    <t>PASTA P/ENGARGOLAR PLASTIFICADA T/CARTA C/NEGRO C/25 JUEGOS</t>
  </si>
  <si>
    <t>SEPARADORES  BRISTOL TAMAÑO CARTA DE 170 GRS 10 POSICIONES</t>
  </si>
  <si>
    <t>SEPARADORES  BRISTOL TAMAÑO CARTA DE 170 GRS 8 POSICIONES</t>
  </si>
  <si>
    <t>SEPARADORES BRISTOL TAMAÑO CARTA DE 170 GRS 5 POSICIONES</t>
  </si>
  <si>
    <t>SEPARADORES TAMAÑO CARTA DE 10 POSICIONES A COLORES PLASTIFICADOS</t>
  </si>
  <si>
    <t>SEPARADORES TAMAÑO CARTA DE 12 POSICIONES A COLORES PLASTIFICADOS</t>
  </si>
  <si>
    <t>SEPARADORES TAMAÑO CARTA DE 15 POSICIONES A COLORES PLASTIFICADOS</t>
  </si>
  <si>
    <t>SEPARADORES TAMAÑO CARTA DE 31 POSICIONES A COLORES PLASTIFICADOS</t>
  </si>
  <si>
    <t>NOTAS MEMOTIPS COLOR PASTEL 2X2 PULGADAS</t>
  </si>
  <si>
    <t>BLOCK PROFESIONAL RAYA AMARILLO TAMAÑO CARTA C/50 HOJAS</t>
  </si>
  <si>
    <t>BLOCK CUADRO GRANDE TAMAÑO CARTA C/80 HOJAS</t>
  </si>
  <si>
    <t>CINTA MASKINTAPE ADHESIVA 24X59</t>
  </si>
  <si>
    <t>CINTA MASKINTAPE ADHESIVA 48X50</t>
  </si>
  <si>
    <t>LIMPIA PIZARRONES</t>
  </si>
  <si>
    <t>NOTAS MEMOTIPS COLOR PASTEL 2X2 PULGADAS C/400 HOJAS</t>
  </si>
  <si>
    <t>AD</t>
  </si>
  <si>
    <t>LP</t>
  </si>
  <si>
    <t>CALENDARIO PARA ESCRITORIO</t>
  </si>
  <si>
    <t>O00</t>
  </si>
  <si>
    <t>I3P</t>
  </si>
  <si>
    <t>ITP</t>
  </si>
  <si>
    <t>AGUA EMBOTELLADA DE 500/600 ML (CAJA C/24 BOTELLAS)</t>
  </si>
  <si>
    <t>SUMINISTRO DE COMBUSTIBLE</t>
  </si>
  <si>
    <t>LLANTA PARA CAMIONETA</t>
  </si>
  <si>
    <t>LLANTA PARA AUTOMOVIL</t>
  </si>
  <si>
    <t>MANTENIMIENTO PREVENTIVO Y CORRECTIVO DE VEHICULOS</t>
  </si>
  <si>
    <t>CERTIFICACION DE PROCESO DE RECLUTAMIENTO</t>
  </si>
  <si>
    <t>JUEGO DE DESARMADORES COMBINADOS (PLANOS Y CRUZ)</t>
  </si>
  <si>
    <t>FORMACION INICIAL PARA GUARDAS DEL SPF</t>
  </si>
  <si>
    <t>CINTA DE AISLAR COLOR NEGRO 19MM X 18MTRS</t>
  </si>
  <si>
    <t>MARTILLO</t>
  </si>
  <si>
    <t xml:space="preserve">ACRILICO RAPIDO MONOMERO </t>
  </si>
  <si>
    <t>ALVOGYL ANTISEPTICO TARRO CON 11 GRAMOS</t>
  </si>
  <si>
    <t>CAMPOS DENTALES DESECHABLES PAQUETE CON 100</t>
  </si>
  <si>
    <t>CEPILLO P/PULIDO DE AMALGAMA Y PROFILAXIS PARA CONTRANGULO</t>
  </si>
  <si>
    <t>COPA DE HULE PARA  PROFILAXIS PARA CONTRANGULO SUAVE FORMA DE CONO</t>
  </si>
  <si>
    <t>COPAS DE HULE VERDE (TIPO POLITIPS) PARA PULIR RESINAS</t>
  </si>
  <si>
    <t>ENJUAGUE BUCAL PARA USO DIARIO SIN ALCOHOL FRASCO CON 350 ML</t>
  </si>
  <si>
    <t>FRESAS DE CARBURO BOLA 5 SOBRE CON 10 FRESAS</t>
  </si>
  <si>
    <t>FRESAS DE CARBURO CONO INVERTIDO 1/2 SOBRE CON 10 FRESAS</t>
  </si>
  <si>
    <t>FRESAS DIAMANTE BOLA 1/2 SOBRE CON 10 FRESAS</t>
  </si>
  <si>
    <t xml:space="preserve">FRESAS DIAMANTE BOLA 1/4  SOBRE CON 10 FRESAS </t>
  </si>
  <si>
    <t>FRESAS DIAMANTE CONO INVERTIDO 1/2 SOBRE CON 10 FRESAS</t>
  </si>
  <si>
    <t>FRESAS DIAMANTE CONO INVERTIDO 1/4 SOBRE CON 10 FRESAS</t>
  </si>
  <si>
    <t>FRESAS DIAMANTE PUNTA DE LAPIZ SOBRE 10 PIEZAS</t>
  </si>
  <si>
    <t>FRESAS PARA PROFILAXIS SOBRE CON 10 FRESAS</t>
  </si>
  <si>
    <t>GODETE DE SILICON</t>
  </si>
  <si>
    <t xml:space="preserve">GODETE DE VIDRIO </t>
  </si>
  <si>
    <t>HILO DENTAL SIN CERA DE 50 METROS</t>
  </si>
  <si>
    <t>PASTA PROFILACTICA 100GR</t>
  </si>
  <si>
    <t>SELLADOR DE FOSETAS Y FISURAS  CROMATICO</t>
  </si>
  <si>
    <t xml:space="preserve">SOLUCION ESTERILIZANTE Y ANTISEPTICA DE SUPEROXIDACION EN FRASCO SPRAY  </t>
  </si>
  <si>
    <t>TIRA DE CELULOIDE C/50</t>
  </si>
  <si>
    <t>VASOS CONICOS DESECHABLES DE PLASTICO CON 250 PIEZAS</t>
  </si>
  <si>
    <t>PAQUETES DE ALIMENTOS PARA EL PERSONAL OPERATIVO DEL SPF</t>
  </si>
  <si>
    <t>CARPETA REGISTRADOR LEFORT VERDE T/CARTA 2 ARGOLLAS</t>
  </si>
  <si>
    <t>CINTA ADHESIVA 18 MM X 65 MTS TRANSPARENTE</t>
  </si>
  <si>
    <t>CINTA ADHESIVA 24 MM X 65 MTS TRANSPARENTE</t>
  </si>
  <si>
    <t>CINTA ADHESIVA 48 MM X 100 MTS TRANSPARENTE</t>
  </si>
  <si>
    <t>CINTA ADHESIVA TRANSPARENTE DE 48MM X 50MTS</t>
  </si>
  <si>
    <t>CLIP MARIPOSA  NO 2 CAJA C/50 PIEZAS</t>
  </si>
  <si>
    <t>CLIP MARIPOSA GIGANTE NO 1 CAJA C/12 PIEZAS</t>
  </si>
  <si>
    <t>DEDAL DE HULE NO 11</t>
  </si>
  <si>
    <t>DEDAL DE HULE NO 12</t>
  </si>
  <si>
    <t>DEDAL DE HULE NO 13</t>
  </si>
  <si>
    <t>ETIQUETA BLANCAS DE 51 X 102 CMS PARA IMPRESORA LASER PAQ C/100</t>
  </si>
  <si>
    <t>ETIQUETA BLANCAS DE 85 X 102 CMS PARA IMPRESORA LASER PAQ C/100 HOJAS</t>
  </si>
  <si>
    <t>FOLDER AZUL TAMAÑO CARTA EN PAQUETE DE 100 PZAS</t>
  </si>
  <si>
    <t>FOLDER BEIGE TAMAÑO CARTA EN PAQUETE DE 100 PZAS</t>
  </si>
  <si>
    <t>FOLDER BEIGE TAMAÑO OFICIO EN PAQUETE DE 100 PZAS</t>
  </si>
  <si>
    <t>FOLDER VERDE TAMAÑO CARTA EN PAQUETE DE 100 PZAS</t>
  </si>
  <si>
    <t>MARCADOR P/PIZARRON DIFERENTES COLORES PAQUETE CON 4 PIZAS</t>
  </si>
  <si>
    <t>MASKING TAPE 12MM DE ANCHO X 50 MTS DE LARGO</t>
  </si>
  <si>
    <t>MASKING TAPE 18MM DE ANCHO X 50 MTS DE LARGO</t>
  </si>
  <si>
    <t>MICA AUTOADHERIBLE ROLLO DE 50 CM X 50 MTS</t>
  </si>
  <si>
    <t>MINAS 5 MM TUBO CON 12</t>
  </si>
  <si>
    <t>PAPEL OPALINA TAMAÑO 1/2 CARTA 225 GR BEIGE PAQUETE C/100 PIEZAS</t>
  </si>
  <si>
    <t>PAPEL OPALINA TAMAÑO 1/2 CARTA 225 GR BLANCO PAQUETE C/100 PIEZAS</t>
  </si>
  <si>
    <t>PASTA P/ENGARGOLAR PLASTIFICADA T/CARTA TRANSPARENTE PQTE CON 25 JUEGOS</t>
  </si>
  <si>
    <t>PEGAMENTO BLANCO DE 250 ML</t>
  </si>
  <si>
    <t>PEGAMENTO DE CONTACTO 5000 DE 500ML</t>
  </si>
  <si>
    <t>REFUERZO ENGOMADO DE TELA P/HOJA CJA C/100</t>
  </si>
  <si>
    <t>TINTA P/SELLO DE GOMA 60 ML COLOR NEGRO CON APLICADOR DE ESFERA</t>
  </si>
  <si>
    <t>TINTA P/SELLO DE GOMA 60 ML COLOR ROJO CON APLICADOR DE ESFERA</t>
  </si>
  <si>
    <t>TINTA PARA FOLIADOR C/AZUL 12 ML</t>
  </si>
  <si>
    <t>TINTA PARA FOLIADOR C/NEGRO 12 ML</t>
  </si>
  <si>
    <t>TINTA PARA FOLIADOR C/ROJO 12 ML</t>
  </si>
  <si>
    <t xml:space="preserve">ACRILICO RAPIDO POLIMERO No 62 </t>
  </si>
  <si>
    <t>ALCOHOL DESNATURALIZADO  RECIPIENTE CON 4 LTS DE 96 GRADOS</t>
  </si>
  <si>
    <t xml:space="preserve">BANDA MATRIZ METALICA PREFORMADA DE 7 MM BOLSA CON 12 PIEZAS  </t>
  </si>
  <si>
    <t>BOLSA DE PAPEL PARA ESTERILIZAR INSTRUMENTAL DENTAL EN CALOR SECO 75 X 23 X 24 CAJA CON 100 PIEZAS</t>
  </si>
  <si>
    <t>CINTA TESTIGO PARA ESTERILIZACION EN VAPOR A PRESION TAMAÑO DE 18 MM X 50 MTS ROLLO CAJA CON 10 PIEZAS</t>
  </si>
  <si>
    <t>FRESA CONO INVERTIDO DE CARBURO NO 36</t>
  </si>
  <si>
    <t>FRESA DE CARBURO DE BOLA NO 2</t>
  </si>
  <si>
    <t>FRESA DE CARBURO DE BOLA NO 4</t>
  </si>
  <si>
    <t>FRESA DE CARBURO DE BOLA NO 6</t>
  </si>
  <si>
    <t>FRESAS ODONTOLOGICAS DE CARBURO PERA No330</t>
  </si>
  <si>
    <t>FRESAS ODONTOLOGICAS DE CARBURO PERA No331</t>
  </si>
  <si>
    <t>GUANTES DE LATEX DESECHABLES CHICOS CAJA CON 100 PZAS</t>
  </si>
  <si>
    <t>LOSETA DE VIDRIO P/ MEZCLAR CEMENTO 8cm X 12cm X 05mm</t>
  </si>
  <si>
    <t xml:space="preserve">VASO DESECHABLE NO 6 PAQUETE CON 25 </t>
  </si>
  <si>
    <t>SERVICIO DE MANTENIMIENTO AL INMUEBLE DE MAQ NO 915</t>
  </si>
  <si>
    <t>BANDERITAS AUTOADHESIVAS INDICADORAS PARA SEPARA DOCUMENTOS VARIOS COLORES PAQ C/50 MEDIDAS DE  254 X 432 MM TRANSPARENTES PUEDE ESCRIBIRSE ENCIMA</t>
  </si>
  <si>
    <t>ARILLO PLASTICO DE 1/2 COLOR NEGRO PARA ENGARGOLAR</t>
  </si>
  <si>
    <t>ARILLO PLASTICO DE 2 COLOR NEGRO PARA ENGARGOLAR</t>
  </si>
  <si>
    <t>BLOCK CUADRO CHICO 80 HOJAS DE PAPEL BOND DE 56 GRAMOS/M2 215X28 CM TAMAÑO CARTA</t>
  </si>
  <si>
    <t>CARPETA REGISTRADOR LEFORT VERDE T/OFICIO 2 ARGOLLAS</t>
  </si>
  <si>
    <t>CARPETA REGISTRADOR T/CARTA COLOR AZUL OSCURO DE 2 ARGOLLAS</t>
  </si>
  <si>
    <t>CARPETA TIPO PRESBOARD  T/CARTA CON BROCHE Y PERGAL COLOR AZUL CLARO</t>
  </si>
  <si>
    <t>CHINCHETAS PLASTIFICADAS C/100 PIEZAS CABEZA REDONDA</t>
  </si>
  <si>
    <t>CLIPS CROMADO NO 1 CUADRADO INOXIDABLE  C/100 PIEZAS</t>
  </si>
  <si>
    <t>CLIPS CROMADO NO 2 CUADRADO INOXIDABLE C/100 PIEZAS</t>
  </si>
  <si>
    <t>CUADERNO PROFESIONAL CUADRO CHICO CON ESPIRAL C/100 HOJAS PAPEL BOND DE 52 GRMS/M2 DE 20 X 262 CMS</t>
  </si>
  <si>
    <t>CUADERNO PROFESIONAL CUADRO GRANDE CON ESPIRAL C/100 HOJAS PAPEL BOND DE 52 GRMS/M2 DE 20 X 262 CMS</t>
  </si>
  <si>
    <t>CUADERNO PROFESIONAL RAYA CON ESPIRAL C/200 HOJAS PAPEL BOND DE 52 GRMS/M2 DE 20 X 262 CMS</t>
  </si>
  <si>
    <t>CUADERNO PROFESIONAL RAYA CON ESPIRAL C/200 HOJASC/5 DIVISIONES PAPEL BOND DE 52 GRMS/M2 DE 20 X 262 CMS</t>
  </si>
  <si>
    <t>GRAPAS NO 500 STANDARD CAJA CON 5000 PIEZAS C/U GALVANIZADA CON PUNTA DE CINCEL PILOT O ACME</t>
  </si>
  <si>
    <t>LIBRETA PASTA DURA F/FRANCESA 96 HOJAS RAYA PAPEL BOND 56 GRS/M2 DE 16 X 215 CMS</t>
  </si>
  <si>
    <t>PAPEL OPALINA T/CARTA PAQUETE C/100 HOJAS DE 120/125 GRS</t>
  </si>
  <si>
    <t>PERFORADORA DOS ORIFICIOS 8 CM HIERRO FUNDIDO PARA ESCRITORIO</t>
  </si>
  <si>
    <t>PERFORADORA TRES ORIFICIOS HIERRO FUNDIDO</t>
  </si>
  <si>
    <t>SOBRE BLANCO T/ESQUELA C/SOLAPA ENGOMADA 60 KGS</t>
  </si>
  <si>
    <t>SOBRE BLANCO T/OFICIO C/RONDANA E HILO 60 KGS</t>
  </si>
  <si>
    <t>SOBRE BLANCO T/OFICIO C/SOLAPA ENGOMADA 60 KGS</t>
  </si>
  <si>
    <t>SOBRE COLOR ANTE TAMAÑO CARTA TIPO BOLSA CON SOLAPA ENGOMADA EN PAQUETES DE 100 PIEZAS 60 KGS</t>
  </si>
  <si>
    <t>SOBRE COLOR ANTE TAMAÑO MINISTRO TIPO BOLSA CON SOLAPA ENGOMADA DE 60 KGS</t>
  </si>
  <si>
    <t>SOBRE MANILA JUMBO CON SOLAPA ENGOMADA 60 KGS</t>
  </si>
  <si>
    <t>SOBRE MANILA T/ESQUELA C/RONDANA C/25</t>
  </si>
  <si>
    <t>TARJETA BRISTOL BLANCA 3 X 5 PAQUETE CON 100 PIEZAS</t>
  </si>
  <si>
    <t>GALLETAS SURTIDAS EN CAJA DE 1 KG</t>
  </si>
  <si>
    <t>REFRESCO EN LATA DE 355 ML COCA COLA LIGTH</t>
  </si>
  <si>
    <t>REFRESCO EN LATA DE 355 ML MANZANA LIFT</t>
  </si>
  <si>
    <t>REFRESCO EN LATA DE 355 ML NARANJA FANTA</t>
  </si>
  <si>
    <t>REFRESCO EN LATA DE 355 ML SPRITE</t>
  </si>
  <si>
    <t>REFRESCO EN LATA DE 355 ML TORONJA FRESCA</t>
  </si>
  <si>
    <t>TE DE HIERBABUENA CAJA CON 100 SOBRES</t>
  </si>
  <si>
    <t>ALUMINIO / MAGNESIO / DIMETICONA  TABLETAS MASTICABLES AL 300 MG / MG 50MG / 40 MG 50 TABLETAS</t>
  </si>
  <si>
    <t>AMOXICILINA TRIHIDRATADA / CLAVULANATO DE POTASIO  TABLETAS  875 MG / 125 MG FRASCO CON 14 TABLETAS</t>
  </si>
  <si>
    <t>AMPICILINA COMPRIMIDOS  1 G 12 COMPRIMIDOS</t>
  </si>
  <si>
    <t>BENZONATATO PERLAS 100 MG 20 PERLAS</t>
  </si>
  <si>
    <t>BETAMETASONA / CLOTRIMAZOL / GENTAMICINA CREMA 50 MG / 1 G / 01 G TUBO CON 25 G</t>
  </si>
  <si>
    <t>BROMURO DE PINAVERIO TABLETAS 100 MG 42 TABLETAS</t>
  </si>
  <si>
    <t>BUTILHIOSCINA / PARACETAMOL  COMPRIMIDOS 10 MG / 500MG 36 COMPRIMIDOS</t>
  </si>
  <si>
    <t>BUTILHIOSCINA GRAGEAS 10 MG 36 GRAGEAS</t>
  </si>
  <si>
    <t>CAPTOPRIL TABLETAS 25 MG 30 TABLETAS</t>
  </si>
  <si>
    <t xml:space="preserve">CEFALEXINA TABLETAS  500  MG 21 TABLETAS </t>
  </si>
  <si>
    <t>CLONIXINATO DE LISINA TABLETAS O COMPRIMIDOS 250  MG 10 TABLETAS O COMPRIMIDOS</t>
  </si>
  <si>
    <t>CLORFENAMINA  GRAGEAS 8 MG 20 GRAGEAS</t>
  </si>
  <si>
    <t>CLOROPIRAMINA GRAGEAS 25 MG 20 GRAGEAS</t>
  </si>
  <si>
    <t>DIFENIDOL TABLETAS 25 MG 30 TABLETAS</t>
  </si>
  <si>
    <t>ENALAPRIL TABLETAS 10 MG 30 TABLETAS</t>
  </si>
  <si>
    <t xml:space="preserve">ERITROMICINA TABLETAS 600 MG 24 TABLETAS </t>
  </si>
  <si>
    <t>FENAZOPIRIDINA / ACIDO NALIDIXICO TABLETAS 50 MG / 500 MG 30 TABLETAS</t>
  </si>
  <si>
    <t>GLICERILO  TRINITRATO DE  PARCHE TRINITRATO DE GLICERILO(NITROGLICERINA) 40 MG EXCIPIENTE CBP 1 PARCHE 7 PARCHES QUE LIBERAN 5 MG / 24 HRS</t>
  </si>
  <si>
    <t>KETOROLACO TROMETAMINA TABLETAS RECUBIERTAS 10 MG 10 TABLETAS RECUBIERTAS</t>
  </si>
  <si>
    <t>KETOROLACO TROMETAMINA TABLETAS SUBLINGUALES 30 MG 4 TABLETAS SUBLINGUALES</t>
  </si>
  <si>
    <t>LOPERAMIDA GRAGEAS 2 MG 12 GRAGEAS</t>
  </si>
  <si>
    <t xml:space="preserve">LORATADINA TABLETAS  10 MG 20 TABLETAS </t>
  </si>
  <si>
    <t>MECLIZINA / PIRIDOXINA TABLETAS 25 MG / 50 MG 25 TABLETAS</t>
  </si>
  <si>
    <t>PARACETAMOL  GRAGEAS  650 MG 24 GRAGEAS</t>
  </si>
  <si>
    <t>RANITIDINA COMPRIMIDOS  O TABLETAS 300 MG 30 COMPRIMIDOS O TABLETAS</t>
  </si>
  <si>
    <t>TRIMETOPRIM / SULFAMETOXAZOL COMPRIMIDOS 160 MG / 800 MG 14 TABLETAS</t>
  </si>
  <si>
    <t>ABATELENGUAS DE MADERA DESECHABLES LARGO 142 MM ANCHO DE 18 MM ENVASE CON 500 PIEZAS</t>
  </si>
  <si>
    <t>BARNIZ DE COPAL PARA USO DENTAL  (FORRO DE CAVIDADES) FRASCO DE 13 ML</t>
  </si>
  <si>
    <t>CEMENTO DE FOSFATO DE ZINC POLVO  FRASCO C/32 GR COLOR MARFIL Y LIQUIDO PARA CEMENTO DE FOSFATO DE ZINC  FRASCO GOTERO  CON  15 ML</t>
  </si>
  <si>
    <t xml:space="preserve">CEMENTO DE IONOMERO DE VIDRIO AUTOPOLIMERIZABLE PARA BASE O RESTAURACION EN LA TECNICA DE OBTURACION MINIMO INVASIVA PRESENTACION EN PAQUETE ART CONTENIDO FRASCO CON POLVO COLOR A3 DE 125 gr FRASCO LIQUIDO  8 ml  </t>
  </si>
  <si>
    <t xml:space="preserve">CEMENTO DE IONOMERO DE VIDRIO PARA BASE FOTOPOLIMERIZABLE  CON CRISTALES DE FLUORALUMINOSILICATO PARA BASE CAVITARIA BAJO RESTAURACIONES DE COMPOSITE AMALGAMA CERAMICA Y METALES FRASCO CON 90gr LIQUIDO CON 55 ml EN ESTUCHE O CAJA CON ACCEDORIOS NECESARIOS PARA SU APLICACION  </t>
  </si>
  <si>
    <t>CEMENTO I RM (OXIDO DE ZINC)  MATERIAL DE RESTAURACION INTERMEDIA PAQUETE POLVO Y LIQUIDO COLOR MARFIL CON ENDURECEDOR 40 GR CON 15 ML</t>
  </si>
  <si>
    <t>COMPUESTO RADIOOPACO DE HIDROXIDO DE CALCIO PASTA BASE DE 13 GR Y PASTA CATALIZADORA DE 11 GR</t>
  </si>
  <si>
    <t>PASTA PARA CURACIONES TEMPORALES: SULFATO DE CALCIO OXIDO DE ZINC ACETATO DE GLICOL ACETATO DE POLIVINILO Y TRIETILETANOLAMINA FRASCO C/25 GR</t>
  </si>
  <si>
    <t>TELA PARA EXPRIMIR AMALGAMA CIRCULAR  DE 75 CMS DE DIAMETRO CAJA C/50 UNIDADES</t>
  </si>
  <si>
    <t>TABLETAS DE AMALGAMA ONZA</t>
  </si>
  <si>
    <t xml:space="preserve">SERVICIO DE LIMPIEZA A DUCTOS DIFUSORES Y UNIDADES MANEJADORAS DE AIRE ACONDICIONADO </t>
  </si>
  <si>
    <t>ARILLO METALICO PARA ENGARGOLAR  DE 1 COLOR NEGRO CAJA CON 20 AROS</t>
  </si>
  <si>
    <t>BROCHE P/ARCHIVO DE 8 CM METALICO CAJA CON 50 PZAS</t>
  </si>
  <si>
    <t>CAJA DE PLASTICO TRANSPARENTE P/ARCHIVO MUERTO T/CARTA CON TAPA INDEPENDIENTE COLOR BLANCO USO PESADO</t>
  </si>
  <si>
    <t>CINTA ADHESIVA 12 MM X 33 MTS TRANSPARENTE EN EMPAQUE DE CELOFAN</t>
  </si>
  <si>
    <t>CINTA ADHESIVA 12 MM X 65 MTS TRANSPARENTE EN EMPAQUE DE CELOFAN</t>
  </si>
  <si>
    <t>CLIP SUJETADOR METALICO  DE 2 CAJA CON 12 PIEZAS</t>
  </si>
  <si>
    <t>CLIP SUJETADOR METALICO DE 3/4 CAJA CON 12 PIEZAS</t>
  </si>
  <si>
    <t>DESENGRAPADORA ANTIDERRAPANTE METALICA</t>
  </si>
  <si>
    <t>DESPACHADOR METALICO PARA CINTA DIUREX GRANDE</t>
  </si>
  <si>
    <t>ENGRAPADORA DE GOLPE METALICA PARA TIRA COMPLETA DE OFICINA COLOR NEGRO MCA MENDOZA O PILOT</t>
  </si>
  <si>
    <t xml:space="preserve">GOMA TIPO LAPIZ C/DOSIFICADOR DE PLASTICO PARA LAPIZ DE GRAFITO Y COLOR </t>
  </si>
  <si>
    <t>LAPIZ ADHESIVO 40 GRS (PEGAMENTO)</t>
  </si>
  <si>
    <t>LAPIZ BICOLOR FORMA HEXAGONAL  PUNTA NO QUEBRADIZA MCA BEROL O PELICAN</t>
  </si>
  <si>
    <t>LAPIZ HEXAGONAL DEL NO 2 MINA DE GRAFITO ALTA CALIDAD BANDA ROJA</t>
  </si>
  <si>
    <t>LIGA ESTANDAR DE HULE NATURAL NO 64 CAJA CON 100 GRS</t>
  </si>
  <si>
    <t>PAPEL FOTOGRAFICO P/ IMPRESORA DESKJET C/20HOJAS</t>
  </si>
  <si>
    <t>PERFORADORA METALICA DE 1 ORIFICIO</t>
  </si>
  <si>
    <t xml:space="preserve">PORTA MINAS PUNTA METALICA ( 5 MM)CON CLIP SUJETADOR COLOR NEGRO </t>
  </si>
  <si>
    <t>REGLA DE PLASTICO DE 30 CM GRADUADA</t>
  </si>
  <si>
    <t>REGLA METALICA DE 30 CM GRADUADA</t>
  </si>
  <si>
    <t>SEPARADOR DE PLASTICO T/CARTA 5 POSICIONES (COLORES)</t>
  </si>
  <si>
    <t>TIJERA MULTIUSOS NO 7 MANGO DE PLASTICO PARA OFICINA</t>
  </si>
  <si>
    <t>TIJERA TOTALMENTE METALICA ACERO INOX DEL  NO 6 PUNTA ROMANA</t>
  </si>
  <si>
    <t>REFRESCO EN LATA DE 355 ML COCA COLA CLASICA</t>
  </si>
  <si>
    <t>AMBROXOL TABLETAS 30 MG 20 CAPSULAS</t>
  </si>
  <si>
    <t>AMOXICILINA CAPSULAS EN ENVASE DE BURBUJA 500 MG  15 CAPSULAS</t>
  </si>
  <si>
    <t>CITRATO DE ALVERINA / SIMETICONA CAPSULAS 60 MG/300 MG 20 CAPSULAS</t>
  </si>
  <si>
    <t xml:space="preserve">DICLOXACILINA CAPSULAS  500 MG 12 CAPSULAS </t>
  </si>
  <si>
    <t>NIFUROXAZIDA CAPSULAS 400 MG 16 CAPSULAS</t>
  </si>
  <si>
    <t>OMEPRAZOL CAPSULAS 20 MG 14 CAPSULAS</t>
  </si>
  <si>
    <t>PIROXICAM CAPSULAS  20 MG 20 CAPSULAS</t>
  </si>
  <si>
    <t>JERINGA DE PLASTICO HIPODERMICA CON AGUJA 22 X 32 MM DE 10 ML CAJA C/100 PZAS</t>
  </si>
  <si>
    <t>BOMBA MANUAL PARA INFLAR CAMARAS</t>
  </si>
  <si>
    <t>BASE PARA CALENDARIO DE ESCRITORIO CON 2 ARGOLLAS METALICAS 20 CMS DE ACRILICO COLOR HUMO</t>
  </si>
  <si>
    <t>BOLIGRAFO DE GEL  J ROLLER RX  PUNTA METALICA COLOR AZUL PUNTO MEDIANO 07 MM MCA ZEBRA O PELICAN</t>
  </si>
  <si>
    <t>BOLIGRAFO DE GEL  J ROLLER RX  PUNTA METALICA COLOR NEGRO PUNTO MEDIANO 07 MM MCA ZEBRA O PELICAN</t>
  </si>
  <si>
    <t>BOLIGRAFO DE TINTA INDELEBLE NEGRO PARA MARCAR CD PUNTO FINO</t>
  </si>
  <si>
    <t>COJIN PARA SELLO DE GOMA DEL NO 1</t>
  </si>
  <si>
    <t>COJIN PARA SELLO DE GOMA DEL NO 2</t>
  </si>
  <si>
    <t>FOLIADOR 7 DIGITOS AUTOMATICO CROMADO</t>
  </si>
  <si>
    <t>LIBRETA PASTA DURA F/FRANCESA  S/INDICE 96 HOJAS CUADRO GRANDE PAPEL BOND DE 56GRS/M2 DE 212 X 163</t>
  </si>
  <si>
    <t>LIBRETA PASTA DURA F/ITALIANA  S/INDICE 96 HOJAS CUADRO GRANDE PAPEL BOND DE 56 GRS/M2 DE 212 X 163</t>
  </si>
  <si>
    <t>LIBRO FLORETE FORMA ITALIANA CON 250 HOJAS SIN INDICE  PAPEL BOND DE 60GRMS/M2 DE 236 X 341 CMS</t>
  </si>
  <si>
    <t>LIBRO FLORETE FORMA ITALIANA CON 96 HOJAS SIN INDICE RAYA</t>
  </si>
  <si>
    <t>MARCADOR DE TINTA PERMANENTE TRES ANCHOS DE LINEA TINTA BASE ALCOHOL COLOR AZUL</t>
  </si>
  <si>
    <t>MARCADOR DE TINTA PERMANENTE TRES ANCHOS DE LINEA TINTA BASE ALCOHOL  COLOR ROJO</t>
  </si>
  <si>
    <t>MARCADOR DE TINTA PERMANENTE TRES ANCHOS DE LINEA TINTA BASE ALCOHOL  COLOR VERDE</t>
  </si>
  <si>
    <t>MARCADOR DE TINTA PERMANENTE TRES ANCHOS DE LINEA TINTA BASE ALCOHOL COLOR NEGRO</t>
  </si>
  <si>
    <t>PAPELERA DE ACRILICO 3 NIVELES T/CARTA COLOR HUMO</t>
  </si>
  <si>
    <t>PAPELERA DE ACRILICO 3 NIVELES T/OFICIO COLOR HUMO</t>
  </si>
  <si>
    <t>PLUMIN MARCADOR TINTA PERMANENTE PUNTO FINO NEGRO</t>
  </si>
  <si>
    <t>PLUMIN MARCADOR TINTA PERMANENTE PUNTO FINO ROJO</t>
  </si>
  <si>
    <t>PORTA CLIP CON IMAN DE ACRILICO COLOR HUMO</t>
  </si>
  <si>
    <t>PORTA LAPICES DE ACRILICO COLOR HUMO</t>
  </si>
  <si>
    <t>TABLA SUJETA DOCUMENTOS DE ACRILICO DE REGISTRO T/CARTA COLOR HUMO</t>
  </si>
  <si>
    <t>TINTA AZUL PARA COJIN CON APLICADOR DE ESFERA DE 60 ML</t>
  </si>
  <si>
    <t>ACIDO ACETILSALICILICO TABLETAS 500 MG 100 TABLETAS</t>
  </si>
  <si>
    <t>DIHIDROERGOTAMINA / PARACETAMOL / CAFEINA GRAGEAS 1 MG/ 450 MG/ 40 MG 20 GRAGEAS</t>
  </si>
  <si>
    <t>PARACETAMOL / CAFEINA / FENILEFRINA  / CLORFENAMINA  TABLETAS 500 MG / 25 MG / 5 MG /4 MG 10 TABLETAS</t>
  </si>
  <si>
    <t>SERVICIO DE MENSAJERIA Y PAQUETERIA</t>
  </si>
  <si>
    <t>ESTACIONAMIENTO PARA RESGUARDO DE LOS VEHICULOS PROPIEDAD DEL SPF</t>
  </si>
  <si>
    <t>SERVICIOS DE AUDITORIA</t>
  </si>
  <si>
    <t>SERVICIO DE MANTENIMIENTO A TIERRAS FISICAS Y SISTEMA DE PARARRAYOS DEL INMUEBLE DEL SPF</t>
  </si>
  <si>
    <t>LIBRETA PASTA DURA F/FRANCESA 96 HOJAS RAYADA C/GUIA ALFABETICA PAPEL BOND 56 GRS/M2 DE 16 X 215 CMS</t>
  </si>
  <si>
    <t>SACAPUNTAS ELECTRICO CON CUCHILLAS DE ACERO SOLIDA CON PATAS DE GOMA ANTIDESLIZANTES CON PARO AUTOMATICO</t>
  </si>
  <si>
    <t>SEPARADOR ALFABETICO T/CARTA COLOR AMARILLO</t>
  </si>
  <si>
    <t>CAFE MOLIDO PARA CAFETERA</t>
  </si>
  <si>
    <t>CAFE SOLUBLE EN FRASCO DE 200 GRS</t>
  </si>
  <si>
    <t>CAFE SOLUBLE DESCAFEINADO LATA DE 14 KG</t>
  </si>
  <si>
    <t>SUSTITUTO DE CREMA PARA CAFE EN FRASCO DE 500 GRS</t>
  </si>
  <si>
    <t>SUSTITUTO DE CREMA PARA CAFE EN SOBRES DE 4 GRS  C/U CAJA C/2000 SOBRES</t>
  </si>
  <si>
    <t>TE DE MANZANILLA CAJA CON 100 SOBRES</t>
  </si>
  <si>
    <t>CATETER PARA VENOCLISIS 38 MM CAL 17 G EN PAQUETE CON 10 PIEZAS</t>
  </si>
  <si>
    <t>FERULA MALEABLE ROLLO DE 90 CM DE LARGO X 10 CM DE ANCHO DE ALUMINIO</t>
  </si>
  <si>
    <t>GASA ESTERIL SIN TRAMA DE 10 x 10 CM PAQUETE C/100 PIEZAS</t>
  </si>
  <si>
    <t>BLOCK DE RECADOS TELEFONICOS CON 50 HOJAS CADA UNO MOD 2061 COLOR ROSA</t>
  </si>
  <si>
    <t>BORRADOR P/PIZARRON BLANCO CON IMAN</t>
  </si>
  <si>
    <t>CAJA DE CARTON CORRUGADO T/CARTA P/ARCHIVO MUERTO</t>
  </si>
  <si>
    <t>CAJA DE CARTON CORRUGADO T/OFICIO P/ARCHIVO MUERTO</t>
  </si>
  <si>
    <t>CARPETA VINIL 3 ARGOLLAS DE 1 1/2 COLOR BLANCO MATE  T/CARTA PORTADA DE CRISTAL DE HERRAJE REDONDO CON REMACHE OCULTO EN LA COSTILLA CON CARATULA DE IDENTIFICACION</t>
  </si>
  <si>
    <t>CARPETA VINIL 3 ARGOLLAS DE 1 COLOR BLANCO MATE  T/CARTA PORTADA DE CRISTAL DE HERRAJE REDONDO CON REMACHE OCULTO EN LA COSTILLA CON CARATULA DE IDENTIFICACION</t>
  </si>
  <si>
    <t>CARPETA VINIL 3 ARGOLLAS DE 1 COLOR BLANCO MATE  T/OFICIO PORTADA DE CRISTAL DE HERRAJE REDONDO CON REMACHE OCULTO EN LA COSTILLA CON CARATULA DE IDENTIFICACION</t>
  </si>
  <si>
    <t>CARPETA VINIL 3 ARGOLLAS DE 1/2 COLOR BLANCO MATE T/CARTA PORTADA DE CRISTAL DE HERRAJE REDONDO CON REMACHE OCULTO EN LA COSTILLA CON CARATULA DE IDENTIFICACION</t>
  </si>
  <si>
    <t>CARPETA VINIL 3 ARGOLLAS DE 2” COLOR BLANCO MATE T/CARTA PORTADA DE CRISTAL DE HERRAJE REDONDO CON REMACHE OCULTO EN LA COSTILLA CON CARATULA DE IDENTIFICACION</t>
  </si>
  <si>
    <t>CARPETA VINIL 3 ARGOLLAS DE 3 COLOR BLANCO MATE  T/CARTA PORTADA DE CRISTAL DE HERRAJE REDONDO CON REMACHE OCULTO EN LA COSTILLA CON CARATULA DE IDENTIFICACION</t>
  </si>
  <si>
    <t xml:space="preserve">CUENTA FACIL PRESENTACION CREMA DE 14 GRS </t>
  </si>
  <si>
    <t>CUTTER TAMAÑO GRANDE CON ALMA METALICA CON MECANISMO DE SEGURIDAD MANGO ANTIDERRAPANTE Y DISEÑO ANATOMICO</t>
  </si>
  <si>
    <t>PEGAMENTO TIPO KOLA LOKA PRESENTACION BROCHA DE 5 GRMS</t>
  </si>
  <si>
    <t>PEGAMENTO TIPO KOLA LOKA PRESENTACION GOTERO</t>
  </si>
  <si>
    <t>PLUMON FINISIMO C/AZUL TIPO FLAIR</t>
  </si>
  <si>
    <t>PLUMON FINISIMO C/NEGRO TIPO FLAIR</t>
  </si>
  <si>
    <t>SUMINISTRO DE PERIODICOS Y REVISTAS (Reforma)</t>
  </si>
  <si>
    <t>AGUA PURIFICADA (GARRAFON CON 19 LTS)</t>
  </si>
  <si>
    <t>REFRESCO EN LATA DE 355 ML LIMON SPRITE</t>
  </si>
  <si>
    <t>TE DE LIMON CAJA CON 100 SOBRES</t>
  </si>
  <si>
    <t>ALCOHOL POLIVINILICO SOLUCION OFTALMICA 14 MG / ML 10 ML</t>
  </si>
  <si>
    <t xml:space="preserve">AMIKACINA SOLUCION INYECTABLE 500 MG / 2 ML 2 AMPOLLETAS DE 2 ML </t>
  </si>
  <si>
    <t>BECLOMETASONA DIPROPIONATO DE SUSPENSION AEROSOL  00587 G / 100 G INHALADOR  200 DOSIS DE 50 µG</t>
  </si>
  <si>
    <t>BUTILHIOSCINA SOLUCION INYECTABLE 20 MG / ML 3 AMPOLLETAS CON 1 ML</t>
  </si>
  <si>
    <t>CLONIXINATO DE LISINA SOLUCION INYECTABLE 100 MG / 2 ML 5 AMPOLLETAS</t>
  </si>
  <si>
    <t>CLORAMFENICOL SOLUCION OFTALMICA 5 MG / ML 15 ML</t>
  </si>
  <si>
    <t>CLOROPIRAMINA SOLUCION INYECTABLE 20 MG / 2 ML 5 AMPOLLETAS CON 2 ML</t>
  </si>
  <si>
    <t>DEXAMETASONA SOLUCION INYECTABLE 8 MG / 2 ML 1 AMPOLLETA O FRASCO AMPULA CON 2 ML</t>
  </si>
  <si>
    <t>DICLOFENACO  SODICO GEL 1 GR 60 GR</t>
  </si>
  <si>
    <t>DICLOFENACO  SOLUCION INYECTABLE 75 MG  / 3 ML  3 FRASCOS AMPULA</t>
  </si>
  <si>
    <t>DICLOFENACO SODICO GRAGEA DE LIBERACION PROLONGADA 100 MG 20 GRAGEAS</t>
  </si>
  <si>
    <t>DICLOFENACO SODICO/ TIAMINA / VITAMINA B6/ VITAMINA B12 SOLUCION INYECTABLE 75 MG / 100 MG / 100 MG / 1000000 MCG TRES AMPOLLETAS NO 1 DE 1 ML Y TRES AMPOLLETAS NO 2 DE 2 ML</t>
  </si>
  <si>
    <t>DIFENIDOL SOLUCION INYECTABLE 40 MG/ 2 ML 2 AMPOLLETAS CON 2 ML</t>
  </si>
  <si>
    <t>GENTAMICINA SOLUCION INYECTABLE 160MG / 2 ML 5 AMPOLLETAS DE 2 ML</t>
  </si>
  <si>
    <t>IPRATROPIO / SALBUTAMOL SUSPENSION AEROSOL 00286 G /  01423 G 10 ML Y DISPOSITIVO INHALADOR</t>
  </si>
  <si>
    <t>KETOROLACO TROMETAMINA SOLUCION INYECTABLE 30 MG / 1 ML 3 AMPOLLETAS CON 1 ML</t>
  </si>
  <si>
    <t>LIDOCAINA SOLUCION SPRAY 10 G / 100 ML 115 ML CON ATOMIZADOR MANUAL</t>
  </si>
  <si>
    <t>LINCOMICINA  SOLUCION INYECTABLE 600 MG /  2 ML 6 JERINGAS PRELLENADAS</t>
  </si>
  <si>
    <t>MECLIZINA / PIRIDOXINA / LIDOCAINA  SOLUCION INYECTABLE 25 MG/ 50MG / 20 MG 5 AMP 1 ML</t>
  </si>
  <si>
    <t>METAMIZOL SODICO (DIPIRONA) SOLUCION INYECTABLE 1 G / 2 ML 3 AMPOLLETAS CON 2 ML</t>
  </si>
  <si>
    <t>NAPROXENO SODICO / PARACETAMOL  TABLETAS 275 MG / 300 MG 24 TABLETAS</t>
  </si>
  <si>
    <t>OXIMETAZOLINA SOLUCION NASAL 25 MG/ 100 ML FRASCO GOTERO INTEGRAL CON 20 ML</t>
  </si>
  <si>
    <t>RANITIDINA SOLUCION INYECTABLE 50 MG / 2 ML 5 AMPOLLETAS CON 2 ML</t>
  </si>
  <si>
    <t>ALGODON EN ROLLO BOLSA CON 500 GRAMOS</t>
  </si>
  <si>
    <t>ALGODON TORUNDA EN BOLSA 500GR</t>
  </si>
  <si>
    <t>VENDA ELASTICA DE TEJIDO PLANO DE ALGODON C/FIBRAS SINTETICAS  ESTERIL ANCHO DE 10 CMS CON LARGO DE ESTIRADA DE 5 MTS CAJA C/12 PIEZAS</t>
  </si>
  <si>
    <t>VENDA ELASTICA DE TEJIDO PLANO DE ALGODON C/FIBRAS SINTETICAS  ESTERIL ANCHO DE 15 CMS CON LARGO DE ESTIRADA DE 5 MTS CAJA C/12 PIEZAS</t>
  </si>
  <si>
    <t>VENDA ELASTICA DE TEJIDO PLANO DE ALGODON C/FIBRAS SINTETICAS  ESTERIL ANCHO DE 5 CMS CON LARGO DE ESTIRADA DE 5 MTS CAJA C/12 PIEZAS</t>
  </si>
  <si>
    <t>CINTURON CABALLERO</t>
  </si>
  <si>
    <t>CINTURON DAMA</t>
  </si>
  <si>
    <t>CHAPAS Y REPARACION</t>
  </si>
  <si>
    <t>SERVICIO DE IMPRESION</t>
  </si>
  <si>
    <t>SERVICIO DE ENCUADERNACION</t>
  </si>
  <si>
    <t>SERVICIO DE SUSTITUCION DE DOMOS DE ACRILICO EN EL INMUEBLE DEL SPF</t>
  </si>
  <si>
    <t>SERVICIO DE IMPERMEABILIZACION DEL INMUEBLE DEL SPF</t>
  </si>
  <si>
    <t>SERVICIO DE MANTENIMIENTO AL EQUIPO CONMUTADOR TELEFONICO DEL SPF</t>
  </si>
  <si>
    <t>SERVICIO DE MANTENIMIENTO PREVENTIVO MAYOR A PLANTA DE EMERGENCIA SUBESTACION ELECTRICA Y BANCO DE CAPACITORES DEL INMUEBLE DEL SPF</t>
  </si>
  <si>
    <t>SERVICIO DE MANTENIMENTO PREVENTIVO Y CORRECTIVO PARA EL EQUIPO DE AIRE ACONDICIONADO GENERAL DE PRECISION Y MINI SPLIT DEL SPF</t>
  </si>
  <si>
    <t>SERVICIO DE TRANSPORTACION AEREA NACIONAL</t>
  </si>
  <si>
    <t>AZUCAR EN SOBRES DE 5 GR C/U BOLSA C/200 SOBRES</t>
  </si>
  <si>
    <t>AZUCAR ESTANDAR A GRANEL BOLSA CON 2 KG</t>
  </si>
  <si>
    <t>SUSTITUTO DE AZUCAR SIN CALORIAS EN SOBRES DE 8 GRS  C/U CAJA C/500 SOBRES</t>
  </si>
  <si>
    <t>SERVICIOS PARA CAPACITACION A SERVIDORES PUBLICOS</t>
  </si>
  <si>
    <t>CARPETA TAMAÑO CARTA BLANCA DE 4 PULGADAS</t>
  </si>
  <si>
    <t>CARPETA TAMAÑO CARTA BLANCA DE 5 PULGADAS</t>
  </si>
  <si>
    <t>PORTA TARJETA DE ACRILICO COLOR HUMO 3X5 PULGADAS</t>
  </si>
  <si>
    <t>PINZAS DE CORTE 7 PULGADAS</t>
  </si>
  <si>
    <t>PINZAS DE CORTE 6 PULGADAS</t>
  </si>
  <si>
    <t>PINZAS DE ELECTRICISTA 7 PULGADAS</t>
  </si>
  <si>
    <t>PINZAS DE ELECTRICISTA 8 PULGADAS</t>
  </si>
  <si>
    <t>PINZAS DE PUNTA 7 PULGADAS</t>
  </si>
  <si>
    <t>PINZAS DE PUNTA 8 PULGADAS</t>
  </si>
  <si>
    <t>ARILLO PLASTICO DE 1 COLOR NEGRO PARA ENGARGOLAR CAJA CON VEINTE</t>
  </si>
  <si>
    <t>BANDERITA AUTOADHESIVAS INDICADORAS PARA SEPARAR DOCUMENTOS MEDIDAS 254MMX432MM  COLOR AMARILLO PAQUETE CON 50 MOD 680 5</t>
  </si>
  <si>
    <t>BLOCK DE NOTAS ADHERIBLES POST IT  NO 54 (762X762) DE 100 HOJAS COLOR AMARILLO INTENSO O CANARIO</t>
  </si>
  <si>
    <t>BLOCK DE NOTAS AUTOADHERIBLES PEGADO COLOR AMARILLO NO FLUORESCENTE CON PEGADO FIRME POT IT 3 X 3 C/400 HOJAS</t>
  </si>
  <si>
    <t>BOLIGRAFO PUNTO FINO BARRIL HEXAGONAL  CON 45 GRS DE TINTA COLOR ROJO TIEMPO DE SECADO SIN TAPA 3 AÑOS LONGITUD DE ESCRITURA 3200 MTS</t>
  </si>
  <si>
    <t>BOLIGRAFO PUNTO FINO BARRIL HEXAGONAL CON 45 GRS DE TINTA COLOR AZUL TIEMPO DE SECADO SIN TAPA 3 AÑOS LONGITUD DE ESCRITURA 3200 MTS</t>
  </si>
  <si>
    <t>BOLIGRAFO PUNTO FINO BARRIL HEXAGONAL CON 45 GRS DE TINTA COLOR NEGRO TIEMPO DE SECADO SIN TAPA 3 AÑOS LONGITUD DE ESCRITURA 3200 MTS</t>
  </si>
  <si>
    <t>BOLIGRAFO PUNTO MEDIANO BARRIL HEXAGONAL DE PLASTICO TRANSPARENTE CON 45 GRS DE TINTA COLOR AZUL TIEMPO DE SECADO SIN TAPA 3 AÑOS LONGITUD DE ESCRITURA 3200 MTS</t>
  </si>
  <si>
    <t>BOLIGRAFO PUNTO MEDIANO BARRIL HEXAGONAL DE PLASTICO TRANSPARENTE CON 45 GRS DE TINTA COLOR NEGRO TIEMPO DE SECADO SIN TAPA 3 AÑOS LONGITUD DE ESCRITURA 3200 MTS</t>
  </si>
  <si>
    <t>BOLIGRAFO PUNTO MEDIANO BARRIL HEXAGONAL DE PLASTICO TRANSPARENTE CON 45 GRS DE TINTA COLOR ROJO TIEMPO DE SECADO SIN TAPA 3 AÑOS LONGITUD DE ESCRITURA 3200 MTS</t>
  </si>
  <si>
    <t>CORRECTOR LIQUIDO BASE DE AGUA FRASCO DE 20 ML MCA PAPER MATE O KOREX</t>
  </si>
  <si>
    <t>CORRECTOR TIPO PLUMA BLANCO 7 ML MCA PAPER MATE O KOREX</t>
  </si>
  <si>
    <t>CUBIERTA PARA ENGARGOLAR T/CARTA COLOR AZUL MARINO LINO PAQUETE C /25</t>
  </si>
  <si>
    <t>CUBIERTA PARA ENGARGOLAR T/CARTA COLOR NEGRO LINO PAQUETE C /25</t>
  </si>
  <si>
    <t>CUBIERTA PARA ENGARGOLAR T/CARTA COLOR VINO LINO PAQUETE C /25</t>
  </si>
  <si>
    <t>CUBIERTA PARA ENGARGOLAR T/OFICIO COLOR NEGRO LINO PAQUETE C /25</t>
  </si>
  <si>
    <t xml:space="preserve">PAQUETE ETIQUETA FILE FLUORESCENTE CONFIDENCIAL </t>
  </si>
  <si>
    <t>PAQUETE ETIQUETA FILE FLUORESCENTE PERSONAL</t>
  </si>
  <si>
    <t>PAQUETE ETIQUETA FILE FLUORESCENTE URGENTE</t>
  </si>
  <si>
    <t>GOMA BLANCA PLASTICA WS 20 PARA LAPIZ DE GRAFITO Y COLOR</t>
  </si>
  <si>
    <t>LIGA STANDARD  DE HULE NATURAL NO 10 CAJA</t>
  </si>
  <si>
    <t>LIGA STANDARD DE HULE NATURAL NO 14 CAJA</t>
  </si>
  <si>
    <t>LIGA STANDARD DE HULE NATURAL NO 18 CAJA</t>
  </si>
  <si>
    <t>MARCA TEXTOS FLUORESCENTE CON TINTA BASE DE AGUA LIBRE DE FOSFATO NO TOXICO PUNTA DE FIELTRO  GRUESA EN FORMA DE CINCEL CON TRES ANCHOS DE TRAZO EN COLOR AMARILLO  MODELO 414</t>
  </si>
  <si>
    <t>MARCA TEXTOS FLUORESCENTE CON TINTA BASE DE AGUA LIBRE DE FOSFATO NO TOXICO PUNTA DE FIELTRO  GRUESA EN FORMA DE CINCEL CON TRES ANCHOS DE TRAZO EN COLOR AZUL  MODELO 414</t>
  </si>
  <si>
    <t>MARCA TEXTOS FLUORESCENTE CON TINTA BASE DE AGUA LIBRE DE FOSFATO NO TOXICO PUNTA DE FIELTRO  GRUESA EN FORMA DE CINCEL CON TRES ANCHOS DE TRAZO EN COLOR NARANJA  MODELO 414</t>
  </si>
  <si>
    <t>MARCA TEXTOS FLUORESCENTE CON TINTA BASE DE AGUA LIBRE DE FOSFATO NO TOXICO PUNTA DE FIELTRO  GRUESA EN FORMA DE CINCEL CON TRES ANCHOS DE TRAZO EN COLOR ROSA  MODELO 414</t>
  </si>
  <si>
    <t>MARCA TEXTOS FLUORESCENTE CON TINTA BASE DE AGUA LIBRE DE FOSFATO NO TOXICO PUNTA DE FIELTRO  GRUESA EN FORMA DE CINCEL CON TRES ANCHOS DE TRAZO EN COLOR VERDE  MODELO 414</t>
  </si>
  <si>
    <t xml:space="preserve">PAPEL BOND BLANCO T/CARTA PAQUETE CON 500 HOJAS CORTE EXACTO DE 216 X 279 MM PAPEL 750 G/M2 HUMEDAD DEL 5 POR CIENTO  CALIBRE DE 390 PUNTOS BLANCURA MINIMO 7900 G E CONTENIDO MINIMO </t>
  </si>
  <si>
    <t>PAPEL BOND BLANCO T/OFICIO PAQUETE CON 500 HOJAS CORTE EXACTO DE 216 X 279 MM PAPEL 750 G/M2 HUMEDAD DEL 5 POR CIENTO  CALIBRE DE 390 PUNTOS BLANCURA MINIMO 7900 G E CONTENIDO MINIMO</t>
  </si>
  <si>
    <t>GALLETAS FINAS SURTIDA CAJA</t>
  </si>
  <si>
    <t>BUTILHIOSCINA /  METAMIZOL SOLUCION INYECTABLE 20 MG / 25 G / 5 ML VEHIC  CAJA C / 3 AMPOLLETAS CON 5 ML</t>
  </si>
  <si>
    <t>HIDROCORTISONA SOLUCION INYECTABLE 500 MG / 2 ML 2 FRASCOS AMPULA CON DILUYENTE DE 5 ML</t>
  </si>
  <si>
    <t>IBUPROFENO  CAPSULAS DE GELATINA BLANDA  400 MG CAJA C/10 CAPSULAS DE GELATINA BLANDA</t>
  </si>
  <si>
    <t>ISOSORBIDA DINITRATO DE   TABLETAS SUBLINGUALES 5 MG 40 TABLETAS SUBLINGUALES</t>
  </si>
  <si>
    <t>LIDOCAINA  SOLUCION INYECTABLE AL 2  POR CIENTO  20 MG / ML 50 ML</t>
  </si>
  <si>
    <t>LIDOCAINA / EPINEFRINA  SOLUCION INYECTABLE AL 2  POR CIENTO  36 MG DE LIDOCAINA / 0018 BITARTRATO DE EPINEFRINA  CAJA C/50 CARTUCHOS DE 18 ML</t>
  </si>
  <si>
    <t>LIDOCAINA SIN EPINEFRINA    SOLUCION INYECTABLE AL 2  POR CIENTO    36 MG DE LIDOCAINA / 18 ML DE VEHICULO  CAJA C/50 CARTUCHOS  DE 18 ML</t>
  </si>
  <si>
    <t>LIDOCAINA Y EPINEFRINA AL 2  POR CIENTO  SOLUCION INYECTABLE AL 2  POR CIENTO  LIDOCAINA 20 MG / EPINEFRINA 0005 MG 5 FRASCOS AMPULA CON 50 ML</t>
  </si>
  <si>
    <t>MEPIVACAINA CLORHIDRATO DE  SOLUCION INYECTABLE AL 3  POR CIENTO  5400 MG DE MEPIVACAINA/18 ML DE VEHICULO   50 CARTUCHOS DE 18 ML</t>
  </si>
  <si>
    <t>METAMIZOL SODICO (DIPIRONA) COMPRIMIDOS 500 MG CAJA C /10 COMPRIMIDOS</t>
  </si>
  <si>
    <t>NORFENEFRINA CLORHIDRATO DE   SOLUCION GOTAS 1G  / 100 ML  24 ML</t>
  </si>
  <si>
    <t>SULFADIAZINA DE PLATA  MICRONIZADA CREMA AL 1 POR CIENTO  1 G / 100 G TUBO CON 160 G</t>
  </si>
  <si>
    <t>ADHESIVO  FOTOCURABLE PARA RESINAS DE UNA SOLA FASE  PRIME BOND NT</t>
  </si>
  <si>
    <t>AGUA OXIGENADA EN CONCENTRACION DEL 25 A 35  POR CIENTO  ENVASE CON 1000 ML</t>
  </si>
  <si>
    <t>AGUJAS LARGAS PARA ANESTESIA C/100 PZAS  NO 27 CAJA CON 100</t>
  </si>
  <si>
    <t xml:space="preserve">CEMENTO DE IONOMERO DE VIDRIO FOTOPOLIMERIZABLE  RESTAURATIVO   DE MUÑONES A3 FRASCO POLVO 9 gr   FRASCO PRIMER  65 ml 67 gr FRASCO LIQUIDO  8 ml   96 gr  </t>
  </si>
  <si>
    <t>CEMENTO QUIRURGICO DE OXIDO DE ZINC EUGENOL CON ACEITE DE RESINA DE PINO ISOPROPRONOL DE 4 ONZAS Y POLVO DE CEMENTO QUIRURGICO CON OXIDO DE ZINC DE 4 ONZAS DE SECADO ULTRARAPIDO</t>
  </si>
  <si>
    <t xml:space="preserve">ENJUAGUE BUCAL PARA USO DIARIO CON GLUCONATO DE CLORHEXIDINA AL012 POR CIENTO  FRASCO CON 350 ML </t>
  </si>
  <si>
    <t>FRESA DE FISURA DE CARBURO  NO 701</t>
  </si>
  <si>
    <t>FRESA DE FISURA DE CARBURO  NO 702</t>
  </si>
  <si>
    <t>FRESA DE FISURA DE CARBURO  NO 703</t>
  </si>
  <si>
    <t>FRESA TRONCOCONICA DE CARBURO  NO 170</t>
  </si>
  <si>
    <t>FRESA TRONCOCONICA DE CARBURO  NO 170L</t>
  </si>
  <si>
    <t>FRESA TRONCOCONICA DE CARBURO  NO 171</t>
  </si>
  <si>
    <t>FRESAS DIAMANTE TRONCO CONICA SOBRE CON 10 FRESAS</t>
  </si>
  <si>
    <t>PAR DE ZAPATOS DE CHOCLO TIPO BOSTONIANO</t>
  </si>
  <si>
    <t>BALON FOOT BALL SOCCER</t>
  </si>
  <si>
    <t>BALON BASQUET BOL</t>
  </si>
  <si>
    <t>BALON VOLI BALL</t>
  </si>
  <si>
    <t>RED PARA BOLEI BOL</t>
  </si>
  <si>
    <t>PAR DE GUANTES TACTICOS</t>
  </si>
  <si>
    <t>ESCALERA  DE TIJERA PLEGABLE PLATAFORMA DE ALUMINIO REFORZADO DE 13X32 CM LARGUEROS AISLANTES ESCALONES PLANOS ANTIDERRAPANTES</t>
  </si>
  <si>
    <t>SERVICIO DE MANTENIMIENTO PREVENTIVO CORRECTIVO Y RECARGA DE EXTINTORES MOBILES Y PORTATILES</t>
  </si>
  <si>
    <t>TOTAL PARTIDA 21101</t>
  </si>
  <si>
    <t>TOTAL PARTIDA 21501</t>
  </si>
  <si>
    <t>TOTAL PARTIDA 22101</t>
  </si>
  <si>
    <t>TOTAL PARTIDA 22104</t>
  </si>
  <si>
    <t>TOTAL PARTIDA 24601</t>
  </si>
  <si>
    <t>TOTAL PARTIDA 25301</t>
  </si>
  <si>
    <t>TOTAL PARTIDA 25401</t>
  </si>
  <si>
    <t>TOTAL PARTIDA 26101</t>
  </si>
  <si>
    <t>TOTAL PARTIDA 26103</t>
  </si>
  <si>
    <t>TOTAL PARTIDA 27101</t>
  </si>
  <si>
    <t>TOTAL PARTIDA 27301</t>
  </si>
  <si>
    <t>TOTAL PARTIDA 28301</t>
  </si>
  <si>
    <t>TOTAL PARTIDA 29101</t>
  </si>
  <si>
    <t>TOTAL PARTIDA 29201</t>
  </si>
  <si>
    <t>TOTAL PARTIDA 29401</t>
  </si>
  <si>
    <t>TOTAL PARTIDA 29601</t>
  </si>
  <si>
    <t>TOTAL PARTIDA 31401</t>
  </si>
  <si>
    <t>TOTAL PARTIDA 31501</t>
  </si>
  <si>
    <t>TOTAL PARTIDA 31601</t>
  </si>
  <si>
    <t>TOTAL PARTIDA 31701</t>
  </si>
  <si>
    <t>TOTAL PARTIDA 31801</t>
  </si>
  <si>
    <t>TOTAL PARTIDA 31902</t>
  </si>
  <si>
    <t>TOTAL PARTIDA 32501</t>
  </si>
  <si>
    <t>TOTAL PARTIDA 32701</t>
  </si>
  <si>
    <t>TOTAL PARTIDA 33105</t>
  </si>
  <si>
    <t>TOTAL PARTIDA 33303</t>
  </si>
  <si>
    <t>TOTAL PARTIDA 33401</t>
  </si>
  <si>
    <t>TOTAL PARTIDA 33602</t>
  </si>
  <si>
    <t>TOTAL PARTIDA 33604</t>
  </si>
  <si>
    <t>TOTAL PARTIDA 33903</t>
  </si>
  <si>
    <t>TOTAL PARTIDA 34501</t>
  </si>
  <si>
    <t>TOTAL PARTIDA 35101</t>
  </si>
  <si>
    <t>TOTAL PARTIDA 35301</t>
  </si>
  <si>
    <t>TOTAL PARTIDA 35501</t>
  </si>
  <si>
    <t>TOTAL PARTIDA 35701</t>
  </si>
  <si>
    <t>TOTAL PARTIDA 35801</t>
  </si>
  <si>
    <t>TOTAL PARTIDA 37102</t>
  </si>
  <si>
    <t>TOTAL PARTIDA 37701</t>
  </si>
  <si>
    <t>TOTAL PARTIDA 27201</t>
  </si>
  <si>
    <t>TOTAL PARTIDA 28201</t>
  </si>
  <si>
    <t>SERVICIO DE PROTECCIÓN FEDERAL
DIRECCIÓN GENERAL DE ADMINISTRACIÓN Y DESARROLLO
DIRECCIÓN GENERAL ADJUNTA DE RECURSOS MATERIALES Y SERVICIOS GENERALES
DIRECCIÓN DE ADQUISICIONES</t>
  </si>
  <si>
    <t>TOTAL PARTIDA 21401</t>
  </si>
  <si>
    <t xml:space="preserve">DISCO COMPACTO DVD - R DL 8.5 GB 240 MINUTOS </t>
  </si>
  <si>
    <t xml:space="preserve">DISCO COMPACTO DVD - R 47 GB X 120 MINUTOS </t>
  </si>
  <si>
    <t xml:space="preserve">DISCO COMPACTO ESCRITURA CD-R CAPACIDAD 700 MB/80 </t>
  </si>
  <si>
    <t xml:space="preserve">DISCO COMPACTO ESCRITURA CD-RW CAPACIDAD 700 MB CD/RW </t>
  </si>
  <si>
    <t>PIEZA</t>
  </si>
  <si>
    <t>PRODUCTOS ALIMENTICIOS PARA EL PERSONAL DERIVADO DE ACTIVIDADES EXTRAORDINARIAS</t>
  </si>
  <si>
    <t>TOTAL PARTIDA 22106</t>
  </si>
  <si>
    <t>LINTERNAS</t>
  </si>
  <si>
    <t>TOTAL PARTIDA 24801</t>
  </si>
  <si>
    <t>PRODUCTOS QUIMICOS</t>
  </si>
  <si>
    <t>MATERIALES COMPLEMENTARIOS</t>
  </si>
  <si>
    <t>TOTAL PARTIDA 25101</t>
  </si>
  <si>
    <t>TOTAL PARTIDA 26105</t>
  </si>
  <si>
    <t>TOTAL PARTIDA 34701</t>
  </si>
  <si>
    <t>TOTAL PARTIDA 27501</t>
  </si>
  <si>
    <t>BLANCOS Y OTROS PRODUCTOS TEXTILES, EXCEPTO PRENDAS DE VESTIR</t>
  </si>
  <si>
    <t>ARRENDAMIENTO DE VEHICULOS TERRESTRES PARA SERVICIOS PUBLICOS Y LA OPERACIÓN DE PROGRAMAS PUBLICOS (CAMIONES PARA TRASLADO DE PERSONAL)</t>
  </si>
  <si>
    <t>OTROS ARRENDAMIENTOS</t>
  </si>
  <si>
    <t>TOTAL PARTIDA 32903</t>
  </si>
  <si>
    <t>INFORMACION EN MEDIOS MASIVOS DERIVADA DE LA OPERACIÓN Y ADNIMISTRACION DE LAS DEPENDENCIAS Y ENTIDADES</t>
  </si>
  <si>
    <t>SUBCONTRATACIÓN DE SERVICIOS CON TERCEROS</t>
  </si>
  <si>
    <t>TOTAL PARTIDA 33901</t>
  </si>
  <si>
    <t>OTROS SEGUROS DE BIENES PATRIMONIALES</t>
  </si>
  <si>
    <t>PAQ</t>
  </si>
  <si>
    <t>PZA</t>
  </si>
  <si>
    <t>CJA</t>
  </si>
  <si>
    <t>PQT</t>
  </si>
  <si>
    <t>PZ</t>
  </si>
  <si>
    <t>BOL</t>
  </si>
  <si>
    <t>JGO</t>
  </si>
  <si>
    <t>FCO</t>
  </si>
  <si>
    <t>LT</t>
  </si>
  <si>
    <t>PAR</t>
  </si>
  <si>
    <t>SER</t>
  </si>
  <si>
    <t>SERVICIO DE ENERGIA ELECTRICA</t>
  </si>
  <si>
    <t>TOTAL PARTIDA 31101</t>
  </si>
  <si>
    <t>TOTAL PARTIDA 31301</t>
  </si>
  <si>
    <t>SERVICIO DE AGUA</t>
  </si>
  <si>
    <t>FLETES Y MANIOBRAS</t>
  </si>
  <si>
    <t>PASAJES AÉREOS NACIONALES PARA SERVIDORES PÚBLICOS DE MANDO EN EL DESEMPEÑO DE COMISIONES Y FUNCIONES OFICIALES</t>
  </si>
  <si>
    <t>TOTAL PARTIDA 37104</t>
  </si>
  <si>
    <t>PASAJES TERRÉSTRES NACIONALES PARA LABORES EN CAMPO Y DE SUPERVISIÓN</t>
  </si>
  <si>
    <t>TOTAL PARTIDA 37201</t>
  </si>
  <si>
    <t>PASAJES TERRÉSTRES NACIONALES PARA SERVIDORES PÚBLICOS DE MANDO EN EL DESEMPEÑO DE COMISIONES Y FUNCIONES OFICIALES</t>
  </si>
  <si>
    <t>TOTAL PARTIDA 37204</t>
  </si>
  <si>
    <t>VIÁTICOS NACIONALES PARA SERVIDORES PÚBLICOS EN EL DESEMPEÑO DE FUNCIONES OFICIALES</t>
  </si>
  <si>
    <t>TOTAL PARTIDA 37504</t>
  </si>
  <si>
    <t>VIÁTICOS EN EL EXTRANJERO PARA SERVIDORES PÚBLICOS EN EL DESEMPEÑO DE COMISIONES Y FUNCIONES OFICIALES</t>
  </si>
  <si>
    <t>TOTAL PARTIDA 37602</t>
  </si>
  <si>
    <t>OTROS IMPUESTOS Y DERECHOS</t>
  </si>
  <si>
    <t>TOTAL PARTIDA 39202</t>
  </si>
  <si>
    <t>Programa Anual de Adquisiciones, Arrendamientos y Servicios (PAAAS) 2014</t>
  </si>
  <si>
    <t>SERVICIOS DE LAVANDERIA, LIMPIEZA E HIGIENE</t>
  </si>
  <si>
    <t>194</t>
  </si>
  <si>
    <t>195</t>
  </si>
  <si>
    <t>196</t>
  </si>
  <si>
    <t>197</t>
  </si>
  <si>
    <t>198</t>
  </si>
  <si>
    <t>199</t>
  </si>
  <si>
    <t>200</t>
  </si>
  <si>
    <t>201</t>
  </si>
  <si>
    <t>202</t>
  </si>
  <si>
    <t>203</t>
  </si>
  <si>
    <t>204</t>
  </si>
  <si>
    <t>205</t>
  </si>
  <si>
    <t>206</t>
  </si>
  <si>
    <t>207</t>
  </si>
  <si>
    <t>208</t>
  </si>
  <si>
    <t>209</t>
  </si>
  <si>
    <t>210</t>
  </si>
  <si>
    <t>211</t>
  </si>
  <si>
    <t>212</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</si>
  <si>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</si>
  <si>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</si>
  <si>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</si>
  <si>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</si>
  <si>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</si>
  <si>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</si>
  <si>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</si>
  <si>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</si>
  <si>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</si>
  <si>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</si>
  <si>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</si>
  <si>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</si>
  <si>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</si>
  <si>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</si>
  <si>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</si>
  <si>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</si>
  <si>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</si>
  <si>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</si>
  <si>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</si>
  <si>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</si>
  <si>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</si>
  <si>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</si>
  <si>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</si>
  <si>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</si>
  <si>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</si>
  <si>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</si>
  <si>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</si>
  <si>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</si>
  <si>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</si>
  <si>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</si>
  <si>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</si>
  <si>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</si>
  <si>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</si>
  <si>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</si>
  <si>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</si>
  <si>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</si>
  <si>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</si>
  <si>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</si>
  <si>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</si>
  <si>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</si>
  <si>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</si>
  <si>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</si>
  <si>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</si>
  <si>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</si>
  <si>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</si>
  <si>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</si>
  <si>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</si>
  <si>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</si>
  <si>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</si>
  <si>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</si>
  <si>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</si>
  <si>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</si>
  <si>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</si>
  <si>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</si>
  <si>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</si>
  <si>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</si>
  <si>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</si>
  <si>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</si>
  <si>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</si>
  <si>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</si>
  <si>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</si>
  <si>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</si>
  <si>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</si>
  <si>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</si>
  <si>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</si>
  <si>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</si>
  <si>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</si>
  <si>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</si>
  <si>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</si>
  <si>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</si>
  <si>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</si>
  <si>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</si>
  <si>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</si>
  <si>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</si>
  <si>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</si>
  <si>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</si>
  <si>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</si>
  <si>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</si>
  <si>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</si>
  <si>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</si>
  <si>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</si>
  <si>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</si>
  <si>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</si>
  <si>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</si>
  <si>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</si>
  <si>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</si>
  <si>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</si>
  <si>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</si>
  <si>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</si>
  <si>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</si>
  <si>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</si>
  <si>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</si>
  <si>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</si>
  <si>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</si>
  <si>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</si>
  <si>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</si>
  <si>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</si>
  <si>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</si>
  <si>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</si>
  <si>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</si>
  <si>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</si>
  <si>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</si>
  <si>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</si>
  <si>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</si>
  <si>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</si>
  <si>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</si>
  <si>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</si>
  <si>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</si>
  <si>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</si>
  <si>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</si>
  <si>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</si>
  <si>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</si>
  <si>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</si>
  <si>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</si>
  <si>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</si>
  <si>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</si>
  <si>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</si>
  <si>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</si>
  <si>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</si>
  <si>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</si>
  <si>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</si>
  <si>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</si>
  <si>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</si>
  <si>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</si>
  <si>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</si>
  <si>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</si>
  <si>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</si>
  <si>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</si>
  <si>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</si>
  <si>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</si>
  <si>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</si>
  <si>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</si>
  <si>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</si>
  <si>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</si>
  <si>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</si>
  <si>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</si>
  <si>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</si>
  <si>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</si>
  <si>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</si>
  <si>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</si>
  <si>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SEGUNDO INTENDENTE
_______________________________________________
JORGE ALEJANDRO ROJAS FERNÁNDEZ
DIRECTOR GENERAL DE RECURSOS MATERIALES Y SERVICIOS GENERALES</t>
  </si>
  <si>
    <t>SEGUNDO SUPERINTENDENTE
_______________________________________________
OSCAR ALBERTO MARGAIN PITMAN
DIRECTOR GENERAL DE ADMINISTRACIÓN Y DESRROLLO</t>
  </si>
  <si>
    <t>TOTAL PARTIDA 21101 Papelería</t>
  </si>
  <si>
    <t>TOTAL PARTIDA 21401, Materiales Informaticos</t>
  </si>
  <si>
    <t>TOTAL PARTIDA 21501, Material de Apoyo Informativo</t>
  </si>
  <si>
    <t>TOTAL PARTIDA 22101, Paquetes de Alimentos</t>
  </si>
  <si>
    <t>TOTAL PARTIDA 22106, Cafetería</t>
  </si>
  <si>
    <t>TOTAL PARTIDA 22104, Cafetería</t>
  </si>
  <si>
    <t>TOTAL PARTIDA 24601, Linternas</t>
  </si>
  <si>
    <t>TOTAL PARTIDA 24801, Materiales Complementarios</t>
  </si>
  <si>
    <t>TOTAL PARTIDA 25101, Productos Químicos</t>
  </si>
  <si>
    <t>TOTAL PARTIDA 25301, Medicamentos</t>
  </si>
  <si>
    <t>TOTAL PARTIDA 25401, Materiales y Accesorios Médicos</t>
  </si>
  <si>
    <t>TOTAL PARTIDA 26101, Combustible operaciones</t>
  </si>
  <si>
    <t>TOTAL PARTIDA 26103, Combustible Administrativo</t>
  </si>
  <si>
    <t>TOTAL PARTIDA 26105, Combustible Administrativo (vales)</t>
  </si>
  <si>
    <t>TOTAL PARTIDA 27201, Prendas de protección personal</t>
  </si>
  <si>
    <t>TOTAL PARTIDA 27101, Vestuario y uniformes (Trajes)</t>
  </si>
  <si>
    <t>TOTAL PARTIDA 27301, Artículos deportivos</t>
  </si>
  <si>
    <t>TOTAL PARTIDA 27501, blancos y otros productos textiles</t>
  </si>
  <si>
    <t>TOTAL PARTIDA 28201, Materiales de seguridad</t>
  </si>
  <si>
    <t>TOTAL PARTIDA 28301, Prendas de protección para seguridad pública y nacional</t>
  </si>
  <si>
    <t>TOTAL PARTIDA 29101, Heramientas menores</t>
  </si>
  <si>
    <t>TOTAL PARTIDA 29201, Refacciones y accesorios menores para edificios</t>
  </si>
  <si>
    <t>TOTAL PARTIDA 29401, Refacciones y accesorios para equipo de cómputo</t>
  </si>
  <si>
    <t>TOTAL PARTIDA 29601, Refacciones y accesorios menores para equipo de transporte</t>
  </si>
  <si>
    <t>TOTAL PARTIDA 31101, Servicio de energía eléctrica</t>
  </si>
  <si>
    <t>TOTAL PARTIDA 31301, Servicio de agua</t>
  </si>
  <si>
    <t>TOTAL PARTIDA 31401, Servicio telefónico convencional</t>
  </si>
  <si>
    <t>TOTAL PARTIDA 31501, Servicio de telefonía celular</t>
  </si>
  <si>
    <t>TOTAL PARTIDA 31601, Servicio de radilocalización</t>
  </si>
  <si>
    <t>TOTAL PARTIDA 31701, Servicio de conducción de señales</t>
  </si>
  <si>
    <t>TOTAL PARTIDA 31801, Servicio postal</t>
  </si>
  <si>
    <t>TOTAL PARTIDA 31902, Servicio de estacionamiento</t>
  </si>
  <si>
    <t>TOTAL PARTIDA 32501, Servicio de transporte terrestre (autobuses)</t>
  </si>
  <si>
    <t>TOTAL PARTIDA 32701, Licencias para computo</t>
  </si>
  <si>
    <t>TOTAL PARTIDA 32903, Otros arrendamientos</t>
  </si>
  <si>
    <t>TOTAL PARTIDA 33105, Servicios de auditoría</t>
  </si>
  <si>
    <t>TOTAL PARTIDA 33303, Servicios de certificación de procesos</t>
  </si>
  <si>
    <t>TOTAL PARTIDA 33401, Servicios de capacitación</t>
  </si>
  <si>
    <t>TOTAL PARTIDA 33602, Servicios de fotocopiado</t>
  </si>
  <si>
    <t>TOTAL PARTIDA 33604, Servicios de impresión de material de apoyo informativo</t>
  </si>
  <si>
    <t>TOTAL PARTIDA 33901, Subcontratación de servicios con terceros</t>
  </si>
  <si>
    <t>TOTAL PARTIDA 33903, Servicios integrales</t>
  </si>
  <si>
    <t>TOTAL PARTIDA 34501, Seguros de bienes patrimoniales</t>
  </si>
  <si>
    <t>TOTAL PARTIDA 34701, Fletes y maniobras</t>
  </si>
  <si>
    <t>TOTAL PARTIDA 35101, Mantenimiento y conservación de inmuebles</t>
  </si>
  <si>
    <t>TOTAL PARTIDA 35301, Mantenimiento y conservación de bienes informáticos</t>
  </si>
  <si>
    <t>TOTAL PARTIDA 35501, Mantenimiento y conservación de vehículos</t>
  </si>
  <si>
    <t>TOTAL PARTIDA 35701, Mantenimiento y conservación de maquinaria y equipo (aire acondicionado)</t>
  </si>
  <si>
    <t>TOTAL PARTIDA 35801, Servicios de lavanderia</t>
  </si>
  <si>
    <t>TOTAL PARTIDA 37102, Pasajes aereos nacionales</t>
  </si>
  <si>
    <t>TOTAL PARTIDA 37104, Pasajes aereos nacionales para servidores públicos de mando</t>
  </si>
  <si>
    <t>TOTAL PARTIDA 37201, Pasajes terrestres nacionales</t>
  </si>
  <si>
    <t>TOTAL PARTIDA 37204, Pasajes terrestres nacionales para servidores públicos de mando</t>
  </si>
  <si>
    <t>TOTAL PARTIDA 37504, Viaticos nacionales</t>
  </si>
  <si>
    <t>TOTAL PARTIDA 37602, Viaticos para el extranjero</t>
  </si>
  <si>
    <t>TOTAL PARTIDA 37701, Alimetación y hospedaje</t>
  </si>
  <si>
    <t>TOTAL PARTIDA 39202, Otros impuestos y derechos</t>
  </si>
  <si>
    <t>Trimestre I</t>
  </si>
  <si>
    <t>Trimestre II</t>
  </si>
  <si>
    <t>Trimestre III</t>
  </si>
  <si>
    <t>Trimestre IV</t>
  </si>
  <si>
    <t>ene</t>
  </si>
  <si>
    <t>feb</t>
  </si>
  <si>
    <t>mar</t>
  </si>
  <si>
    <t>abr</t>
  </si>
  <si>
    <t>may</t>
  </si>
  <si>
    <t>jun</t>
  </si>
  <si>
    <t>jul</t>
  </si>
  <si>
    <t>ago</t>
  </si>
  <si>
    <t>sep</t>
  </si>
  <si>
    <t>oct</t>
  </si>
  <si>
    <t>nov</t>
  </si>
  <si>
    <t>dic</t>
  </si>
  <si>
    <t>SEGUNDO SUPERINTENDENTE
_____________________________________________
OSCAR ALBERTO MARGAIN PITMAN
DIRECTOR GENERAL DE ADMINISTRACIÓN Y DESARROLLO</t>
  </si>
  <si>
    <t>SEGUNDO INTENDENTE
______________________________________________
JORGE ALEJANDRO ROJAS FERNÁNDEZ
DIRECTOR GENERAL DE RECURSOS MATERIALES Y SERVICIOS GENERALES</t>
  </si>
  <si>
    <t>México, D.F. a 10 de febrero de 2014.</t>
  </si>
  <si>
    <t>Nota: 
Los procedimientos se llevarán a cabo una vez que la Dirección General Adjunta de Recursos Materiales y Servicios Generales reciba la documentación soporte debidamente requisitada.</t>
  </si>
</sst>
</file>

<file path=xl/styles.xml><?xml version="1.0" encoding="utf-8"?>
<styleSheet xmlns="http://schemas.openxmlformats.org/spreadsheetml/2006/main">
  <numFmts count="5">
    <numFmt numFmtId="42" formatCode="_-&quot;$&quot;* #,##0_-;\-&quot;$&quot;* #,##0_-;_-&quot;$&quot;* &quot;-&quot;_-;_-@_-"/>
    <numFmt numFmtId="44" formatCode="_-&quot;$&quot;* #,##0.00_-;\-&quot;$&quot;* #,##0.00_-;_-&quot;$&quot;* &quot;-&quot;??_-;_-@_-"/>
    <numFmt numFmtId="43" formatCode="_-* #,##0.00_-;\-* #,##0.00_-;_-* &quot;-&quot;??_-;_-@_-"/>
    <numFmt numFmtId="164" formatCode="_-* #,##0_-;\-* #,##0_-;_-* &quot;-&quot;??_-;_-@_-"/>
    <numFmt numFmtId="165" formatCode="dd/mm/yyyy;@"/>
  </numFmts>
  <fonts count="18">
    <font>
      <sz val="11"/>
      <color theme="1"/>
      <name val="Calibri"/>
      <family val="2"/>
      <scheme val="minor"/>
    </font>
    <font>
      <sz val="10"/>
      <name val="Arial"/>
      <family val="2"/>
    </font>
    <font>
      <sz val="12"/>
      <name val="Arial"/>
      <family val="2"/>
    </font>
    <font>
      <b/>
      <sz val="12"/>
      <name val="Arial"/>
      <family val="2"/>
    </font>
    <font>
      <b/>
      <sz val="12"/>
      <color indexed="9"/>
      <name val="Arial"/>
      <family val="2"/>
    </font>
    <font>
      <sz val="11"/>
      <color indexed="8"/>
      <name val="Calibri"/>
      <family val="2"/>
    </font>
    <font>
      <sz val="12"/>
      <color indexed="8"/>
      <name val="Calibri"/>
      <family val="2"/>
    </font>
    <font>
      <sz val="12"/>
      <color indexed="8"/>
      <name val="Arial"/>
      <family val="2"/>
    </font>
    <font>
      <b/>
      <sz val="20"/>
      <color indexed="9"/>
      <name val="Arial"/>
      <family val="2"/>
    </font>
    <font>
      <b/>
      <sz val="12"/>
      <color indexed="8"/>
      <name val="Arial"/>
      <family val="2"/>
    </font>
    <font>
      <b/>
      <sz val="14"/>
      <name val="Arial"/>
      <family val="2"/>
    </font>
    <font>
      <sz val="14"/>
      <name val="Arial"/>
      <family val="2"/>
    </font>
    <font>
      <b/>
      <sz val="16"/>
      <color indexed="8"/>
      <name val="Arial"/>
      <family val="2"/>
    </font>
    <font>
      <b/>
      <sz val="16"/>
      <color theme="1"/>
      <name val="Arial"/>
      <family val="2"/>
    </font>
    <font>
      <sz val="8"/>
      <name val="Arial"/>
      <family val="2"/>
    </font>
    <font>
      <b/>
      <sz val="11"/>
      <color theme="1"/>
      <name val="Calibri"/>
      <family val="2"/>
      <scheme val="minor"/>
    </font>
    <font>
      <b/>
      <sz val="12"/>
      <color indexed="8"/>
      <name val="Calibri"/>
      <family val="2"/>
    </font>
    <font>
      <i/>
      <sz val="8"/>
      <color theme="1"/>
      <name val="Arial"/>
      <family val="2"/>
    </font>
  </fonts>
  <fills count="8">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62"/>
        <bgColor indexed="64"/>
      </patternFill>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style="medium"/>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113">
    <xf numFmtId="0" fontId="0" fillId="0" borderId="0" xfId="0"/>
    <xf numFmtId="0" fontId="0" fillId="0" borderId="0" xfId="0"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justify" vertical="center"/>
    </xf>
    <xf numFmtId="0" fontId="6" fillId="0" borderId="0" xfId="24" applyFont="1" applyFill="1" applyAlignment="1">
      <alignment horizontal="center" vertical="center"/>
      <protection/>
    </xf>
    <xf numFmtId="0" fontId="2" fillId="0" borderId="1" xfId="23" applyFont="1" applyFill="1" applyBorder="1" applyAlignment="1">
      <alignment horizontal="center" vertical="center"/>
      <protection/>
    </xf>
    <xf numFmtId="44" fontId="2" fillId="0" borderId="1" xfId="23" applyNumberFormat="1" applyFont="1" applyFill="1" applyBorder="1" applyAlignment="1">
      <alignment horizontal="center" vertical="center"/>
      <protection/>
    </xf>
    <xf numFmtId="0" fontId="2" fillId="2" borderId="1" xfId="0" applyFont="1" applyFill="1" applyBorder="1" applyAlignment="1">
      <alignment horizontal="center" vertical="center"/>
    </xf>
    <xf numFmtId="165" fontId="0" fillId="0" borderId="0" xfId="0" applyNumberFormat="1" applyAlignment="1">
      <alignment horizontal="center" vertical="center"/>
    </xf>
    <xf numFmtId="0" fontId="6" fillId="0" borderId="0" xfId="24" applyFont="1" applyFill="1" applyAlignment="1">
      <alignment horizontal="left" vertical="center"/>
      <protection/>
    </xf>
    <xf numFmtId="0" fontId="8" fillId="3" borderId="2" xfId="23" applyFont="1" applyFill="1" applyBorder="1" applyAlignment="1">
      <alignment horizontal="right" vertical="center" wrapText="1"/>
      <protection/>
    </xf>
    <xf numFmtId="0" fontId="7" fillId="0" borderId="1" xfId="0" applyFont="1" applyBorder="1" applyAlignment="1">
      <alignment horizontal="center" vertical="center"/>
    </xf>
    <xf numFmtId="0" fontId="2" fillId="0" borderId="1" xfId="0" applyNumberFormat="1" applyFont="1" applyFill="1" applyBorder="1" applyAlignment="1">
      <alignment horizontal="center" vertical="center"/>
    </xf>
    <xf numFmtId="0" fontId="2" fillId="0" borderId="1" xfId="24" applyFont="1" applyBorder="1" applyAlignment="1">
      <alignment horizontal="center" vertical="center" wrapText="1"/>
      <protection/>
    </xf>
    <xf numFmtId="0" fontId="4" fillId="4" borderId="1" xfId="23" applyFont="1" applyFill="1" applyBorder="1" applyAlignment="1">
      <alignment horizontal="center" vertical="center"/>
      <protection/>
    </xf>
    <xf numFmtId="0" fontId="2" fillId="0" borderId="1" xfId="23" applyFont="1" applyFill="1" applyBorder="1" applyAlignment="1">
      <alignment horizontal="center" vertical="center" wrapText="1"/>
      <protection/>
    </xf>
    <xf numFmtId="165" fontId="2" fillId="0" borderId="1" xfId="20" applyNumberFormat="1" applyFont="1" applyFill="1" applyBorder="1" applyAlignment="1">
      <alignment horizontal="center" vertical="center"/>
    </xf>
    <xf numFmtId="0" fontId="2" fillId="2" borderId="1" xfId="23" applyFont="1" applyFill="1" applyBorder="1" applyAlignment="1">
      <alignment horizontal="center" vertical="center"/>
      <protection/>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24" applyNumberFormat="1" applyFont="1" applyFill="1" applyBorder="1" applyAlignment="1">
      <alignment horizontal="center" vertical="center"/>
      <protection/>
    </xf>
    <xf numFmtId="164" fontId="2" fillId="0" borderId="1" xfId="20" applyNumberFormat="1" applyFont="1" applyFill="1" applyBorder="1" applyAlignment="1">
      <alignment horizontal="center" vertical="center"/>
    </xf>
    <xf numFmtId="0" fontId="2" fillId="0" borderId="1" xfId="24" applyFont="1" applyFill="1" applyBorder="1" applyAlignment="1">
      <alignment horizontal="center" vertical="center" wrapText="1"/>
      <protection/>
    </xf>
    <xf numFmtId="0" fontId="2" fillId="0" borderId="1" xfId="24" applyNumberFormat="1" applyFont="1" applyBorder="1" applyAlignment="1">
      <alignment horizontal="center" vertical="center"/>
      <protection/>
    </xf>
    <xf numFmtId="4" fontId="2" fillId="0" borderId="1" xfId="24" applyNumberFormat="1" applyFont="1" applyFill="1" applyBorder="1" applyAlignment="1" applyProtection="1">
      <alignment horizontal="left" vertical="center" wrapText="1"/>
      <protection/>
    </xf>
    <xf numFmtId="0" fontId="2" fillId="0" borderId="1" xfId="0" applyNumberFormat="1" applyFont="1" applyBorder="1" applyAlignment="1" quotePrefix="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24" applyFont="1" applyFill="1" applyBorder="1" applyAlignment="1">
      <alignment horizontal="center" vertical="center"/>
      <protection/>
    </xf>
    <xf numFmtId="0" fontId="2" fillId="0" borderId="1" xfId="24" applyFont="1" applyBorder="1" applyAlignment="1">
      <alignment horizontal="center" vertical="center"/>
      <protection/>
    </xf>
    <xf numFmtId="0" fontId="2" fillId="0" borderId="1" xfId="23" applyNumberFormat="1" applyFont="1" applyFill="1" applyBorder="1" applyAlignment="1">
      <alignment horizontal="center" vertical="center" wrapText="1"/>
      <protection/>
    </xf>
    <xf numFmtId="0" fontId="2" fillId="0" borderId="1" xfId="24" applyFont="1" applyFill="1" applyBorder="1" applyAlignment="1">
      <alignment horizontal="left" vertical="center" wrapText="1"/>
      <protection/>
    </xf>
    <xf numFmtId="0" fontId="2"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 fillId="0" borderId="1" xfId="24" applyFont="1" applyBorder="1" applyAlignment="1">
      <alignment horizontal="left" vertical="center" wrapText="1"/>
      <protection/>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24" applyFont="1" applyBorder="1" applyAlignment="1">
      <alignment horizontal="left" vertical="center" wrapText="1"/>
      <protection/>
    </xf>
    <xf numFmtId="0" fontId="7" fillId="0" borderId="1" xfId="0" applyFont="1" applyBorder="1" applyAlignment="1">
      <alignment horizontal="left" vertical="center" wrapText="1"/>
    </xf>
    <xf numFmtId="0" fontId="2" fillId="0" borderId="1" xfId="23" applyNumberFormat="1" applyFont="1" applyFill="1" applyBorder="1" applyAlignment="1">
      <alignment horizontal="center" vertical="center"/>
      <protection/>
    </xf>
    <xf numFmtId="0" fontId="2" fillId="2" borderId="1" xfId="0" applyNumberFormat="1" applyFont="1" applyFill="1" applyBorder="1" applyAlignment="1">
      <alignment horizontal="center" vertical="center"/>
    </xf>
    <xf numFmtId="43" fontId="2" fillId="0" borderId="1" xfId="20" applyFont="1" applyFill="1" applyBorder="1" applyAlignment="1">
      <alignment horizontal="right" vertical="center"/>
    </xf>
    <xf numFmtId="43" fontId="0" fillId="0" borderId="0" xfId="20" applyFont="1" applyAlignment="1">
      <alignment horizontal="center" vertical="center"/>
    </xf>
    <xf numFmtId="164" fontId="2" fillId="0" borderId="1" xfId="20" applyNumberFormat="1" applyFont="1" applyFill="1" applyBorder="1" applyAlignment="1">
      <alignment horizontal="right" vertical="center"/>
    </xf>
    <xf numFmtId="164" fontId="0" fillId="0" borderId="0" xfId="20" applyNumberFormat="1" applyFont="1" applyAlignment="1">
      <alignment horizontal="center" vertical="center"/>
    </xf>
    <xf numFmtId="164" fontId="3" fillId="0" borderId="3" xfId="20" applyNumberFormat="1" applyFont="1" applyFill="1" applyBorder="1" applyAlignment="1">
      <alignment horizontal="center" vertical="center"/>
    </xf>
    <xf numFmtId="164" fontId="3" fillId="0" borderId="1" xfId="20" applyNumberFormat="1" applyFont="1" applyFill="1" applyBorder="1" applyAlignment="1">
      <alignment horizontal="right" vertical="center"/>
    </xf>
    <xf numFmtId="0" fontId="9" fillId="5" borderId="1" xfId="0" applyFont="1" applyFill="1" applyBorder="1" applyAlignment="1">
      <alignment horizontal="left" vertical="center" wrapText="1"/>
    </xf>
    <xf numFmtId="0" fontId="2" fillId="0" borderId="0" xfId="23" applyFont="1" applyAlignment="1">
      <alignment horizontal="justify" vertical="center"/>
      <protection/>
    </xf>
    <xf numFmtId="0" fontId="2" fillId="0" borderId="0" xfId="23" applyFont="1" applyAlignment="1">
      <alignment horizontal="center"/>
      <protection/>
    </xf>
    <xf numFmtId="0" fontId="2" fillId="0" borderId="0" xfId="23" applyFont="1" applyAlignment="1">
      <alignment horizontal="center" vertical="center"/>
      <protection/>
    </xf>
    <xf numFmtId="165" fontId="2" fillId="0" borderId="0" xfId="23" applyNumberFormat="1" applyFont="1" applyAlignment="1">
      <alignment horizontal="center" vertical="center"/>
      <protection/>
    </xf>
    <xf numFmtId="0" fontId="6" fillId="0" borderId="0" xfId="0" applyFont="1"/>
    <xf numFmtId="0" fontId="11" fillId="0" borderId="0" xfId="23" applyFont="1" applyAlignment="1">
      <alignment horizontal="center"/>
      <protection/>
    </xf>
    <xf numFmtId="0" fontId="10" fillId="0" borderId="0" xfId="0" applyFont="1" applyAlignment="1">
      <alignment vertical="center"/>
    </xf>
    <xf numFmtId="0" fontId="6" fillId="6" borderId="0" xfId="0" applyFont="1" applyFill="1" applyAlignment="1">
      <alignment horizontal="center" vertical="center"/>
    </xf>
    <xf numFmtId="0" fontId="2" fillId="0" borderId="1" xfId="0" applyFont="1" applyFill="1" applyBorder="1" applyAlignment="1">
      <alignment horizontal="center" vertical="center"/>
    </xf>
    <xf numFmtId="0" fontId="14" fillId="0" borderId="4" xfId="0" applyFont="1" applyFill="1" applyBorder="1" applyAlignment="1">
      <alignment/>
    </xf>
    <xf numFmtId="1" fontId="2" fillId="0" borderId="1" xfId="2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65" fontId="0" fillId="0" borderId="1" xfId="0" applyNumberFormat="1" applyBorder="1" applyAlignment="1">
      <alignment horizontal="center" vertical="center"/>
    </xf>
    <xf numFmtId="0" fontId="2" fillId="0" borderId="1" xfId="23" applyFont="1" applyFill="1" applyBorder="1" applyAlignment="1" quotePrefix="1">
      <alignment horizontal="center" vertical="center"/>
      <protection/>
    </xf>
    <xf numFmtId="0" fontId="6" fillId="0" borderId="0" xfId="0" applyFont="1" applyAlignment="1">
      <alignment horizontal="center" vertical="center" wrapText="1"/>
    </xf>
    <xf numFmtId="0" fontId="4" fillId="4" borderId="1" xfId="23" applyFont="1" applyFill="1" applyBorder="1" applyAlignment="1">
      <alignment horizontal="center" vertical="center"/>
      <protection/>
    </xf>
    <xf numFmtId="0" fontId="4" fillId="4" borderId="1" xfId="23" applyFont="1" applyFill="1" applyBorder="1" applyAlignment="1">
      <alignment horizontal="center" vertical="center"/>
      <protection/>
    </xf>
    <xf numFmtId="42" fontId="3" fillId="0" borderId="1" xfId="20" applyNumberFormat="1" applyFont="1" applyFill="1" applyBorder="1" applyAlignment="1">
      <alignment horizontal="right" vertical="center"/>
    </xf>
    <xf numFmtId="42" fontId="2" fillId="0" borderId="1" xfId="20" applyNumberFormat="1" applyFont="1" applyFill="1" applyBorder="1" applyAlignment="1">
      <alignment horizontal="right" vertical="center"/>
    </xf>
    <xf numFmtId="42" fontId="0" fillId="0" borderId="0" xfId="20" applyNumberFormat="1" applyFont="1" applyAlignment="1">
      <alignment horizontal="center" vertical="center"/>
    </xf>
    <xf numFmtId="42" fontId="3" fillId="0" borderId="3" xfId="20" applyNumberFormat="1" applyFont="1" applyFill="1" applyBorder="1" applyAlignment="1">
      <alignment horizontal="center" vertical="center"/>
    </xf>
    <xf numFmtId="0" fontId="2" fillId="0" borderId="0" xfId="23" applyFont="1" applyAlignment="1">
      <alignment horizontal="justify"/>
      <protection/>
    </xf>
    <xf numFmtId="0" fontId="7" fillId="0" borderId="1" xfId="0" applyFont="1" applyBorder="1" applyAlignment="1">
      <alignment horizontal="justify" vertical="center" wrapText="1"/>
    </xf>
    <xf numFmtId="4" fontId="2" fillId="0" borderId="1" xfId="24" applyNumberFormat="1" applyFont="1" applyFill="1" applyBorder="1" applyAlignment="1" applyProtection="1">
      <alignment horizontal="justify" vertical="center" wrapText="1"/>
      <protection/>
    </xf>
    <xf numFmtId="0" fontId="2" fillId="0" borderId="1" xfId="0" applyFont="1" applyFill="1" applyBorder="1" applyAlignment="1">
      <alignment horizontal="justify" vertical="center" wrapText="1"/>
    </xf>
    <xf numFmtId="0" fontId="14" fillId="0" borderId="4" xfId="0" applyFont="1" applyFill="1" applyBorder="1" applyAlignment="1">
      <alignment horizontal="justify"/>
    </xf>
    <xf numFmtId="0" fontId="2" fillId="0" borderId="1" xfId="24" applyFont="1" applyFill="1" applyBorder="1" applyAlignment="1">
      <alignment horizontal="justify" vertical="center" wrapText="1"/>
      <protection/>
    </xf>
    <xf numFmtId="0" fontId="9" fillId="0" borderId="1" xfId="0" applyFont="1" applyFill="1" applyBorder="1" applyAlignment="1">
      <alignment horizontal="justify" vertical="center" wrapText="1"/>
    </xf>
    <xf numFmtId="0" fontId="8" fillId="3" borderId="2" xfId="23" applyFont="1" applyFill="1" applyBorder="1" applyAlignment="1">
      <alignment horizontal="justify" vertical="center" wrapText="1"/>
      <protection/>
    </xf>
    <xf numFmtId="1" fontId="0" fillId="0" borderId="0" xfId="0" applyNumberFormat="1" applyAlignment="1">
      <alignment horizontal="center" vertical="center"/>
    </xf>
    <xf numFmtId="1" fontId="0" fillId="0" borderId="1" xfId="0" applyNumberFormat="1" applyBorder="1" applyAlignment="1">
      <alignment horizontal="center" vertical="center"/>
    </xf>
    <xf numFmtId="0" fontId="2" fillId="7" borderId="1" xfId="23" applyFont="1" applyFill="1" applyBorder="1" applyAlignment="1">
      <alignment horizontal="center" vertical="center"/>
      <protection/>
    </xf>
    <xf numFmtId="0" fontId="7" fillId="0" borderId="1" xfId="0" applyFont="1" applyFill="1" applyBorder="1" applyAlignment="1">
      <alignment horizontal="justify" vertical="center" wrapText="1"/>
    </xf>
    <xf numFmtId="0" fontId="7" fillId="0" borderId="1" xfId="24" applyFont="1" applyFill="1" applyBorder="1" applyAlignment="1">
      <alignment horizontal="justify" vertical="center" wrapText="1"/>
      <protection/>
    </xf>
    <xf numFmtId="0" fontId="7"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4" fillId="4" borderId="1" xfId="23" applyFont="1" applyFill="1" applyBorder="1" applyAlignment="1">
      <alignment horizontal="center" vertical="center" wrapText="1"/>
      <protection/>
    </xf>
    <xf numFmtId="164" fontId="4" fillId="4" borderId="1" xfId="20" applyNumberFormat="1" applyFont="1" applyFill="1" applyBorder="1" applyAlignment="1">
      <alignment horizontal="center" vertical="center" wrapText="1"/>
    </xf>
    <xf numFmtId="0" fontId="4" fillId="4" borderId="1" xfId="23" applyFont="1" applyFill="1" applyBorder="1" applyAlignment="1">
      <alignment horizontal="center" vertical="center"/>
      <protection/>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0" fillId="0" borderId="0" xfId="23" applyFont="1" applyAlignment="1">
      <alignment vertical="center" wrapText="1"/>
      <protection/>
    </xf>
    <xf numFmtId="0" fontId="0" fillId="0" borderId="0" xfId="0" applyAlignment="1">
      <alignment vertical="center" wrapText="1"/>
    </xf>
    <xf numFmtId="43" fontId="4" fillId="4" borderId="1" xfId="2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165" fontId="4" fillId="4" borderId="1" xfId="23" applyNumberFormat="1" applyFont="1" applyFill="1" applyBorder="1" applyAlignment="1">
      <alignment horizontal="center" vertical="center"/>
      <protection/>
    </xf>
    <xf numFmtId="0" fontId="16" fillId="0" borderId="0" xfId="0" applyFont="1" applyAlignment="1">
      <alignment horizontal="justify" vertical="center" wrapText="1"/>
    </xf>
    <xf numFmtId="0" fontId="15" fillId="0" borderId="0" xfId="0" applyFont="1" applyAlignment="1">
      <alignment vertical="center" wrapText="1"/>
    </xf>
    <xf numFmtId="0" fontId="4" fillId="4" borderId="5" xfId="23" applyFont="1" applyFill="1" applyBorder="1" applyAlignment="1">
      <alignment horizontal="center" vertical="center" wrapText="1"/>
      <protection/>
    </xf>
    <xf numFmtId="0" fontId="4" fillId="4" borderId="4" xfId="23" applyFont="1" applyFill="1" applyBorder="1" applyAlignment="1">
      <alignment horizontal="center" vertical="center" wrapText="1"/>
      <protection/>
    </xf>
    <xf numFmtId="0" fontId="4" fillId="4" borderId="6" xfId="23" applyFont="1" applyFill="1" applyBorder="1" applyAlignment="1">
      <alignment horizontal="center" vertical="center" wrapText="1"/>
      <protection/>
    </xf>
    <xf numFmtId="0" fontId="4" fillId="4" borderId="7" xfId="23" applyFont="1" applyFill="1" applyBorder="1" applyAlignment="1">
      <alignment horizontal="center" vertical="center" wrapText="1"/>
      <protection/>
    </xf>
    <xf numFmtId="0" fontId="0" fillId="0" borderId="8" xfId="0" applyBorder="1" applyAlignment="1">
      <alignment horizontal="center" vertical="center" wrapText="1"/>
    </xf>
    <xf numFmtId="0" fontId="0" fillId="0" borderId="9" xfId="0" applyBorder="1" applyAlignment="1">
      <alignment horizontal="center" vertical="center" wrapText="1"/>
    </xf>
    <xf numFmtId="1" fontId="3" fillId="0" borderId="10" xfId="23" applyNumberFormat="1" applyFont="1" applyBorder="1" applyAlignment="1">
      <alignment horizontal="right" vertical="center" wrapText="1"/>
      <protection/>
    </xf>
    <xf numFmtId="0" fontId="15" fillId="0" borderId="10" xfId="0" applyFont="1" applyBorder="1" applyAlignment="1">
      <alignment vertical="center" wrapText="1"/>
    </xf>
    <xf numFmtId="1" fontId="4" fillId="4" borderId="1" xfId="23" applyNumberFormat="1" applyFont="1" applyFill="1" applyBorder="1" applyAlignment="1">
      <alignment horizontal="center" vertical="center"/>
      <protection/>
    </xf>
    <xf numFmtId="0" fontId="0" fillId="0" borderId="0" xfId="0" applyAlignment="1">
      <alignment horizontal="center" vertical="center"/>
    </xf>
  </cellXfs>
  <cellStyles count="12">
    <cellStyle name="Normal" xfId="0"/>
    <cellStyle name="Percent" xfId="15"/>
    <cellStyle name="Currency" xfId="16"/>
    <cellStyle name="Currency [0]" xfId="17"/>
    <cellStyle name="Comma" xfId="18"/>
    <cellStyle name="Comma [0]" xfId="19"/>
    <cellStyle name="Millares" xfId="20"/>
    <cellStyle name="Moneda 2" xfId="21"/>
    <cellStyle name="Moneda 3" xfId="22"/>
    <cellStyle name="Normal 2" xfId="23"/>
    <cellStyle name="Normal 3" xfId="24"/>
    <cellStyle name="Normal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295275</xdr:colOff>
      <xdr:row>0</xdr:row>
      <xdr:rowOff>1009650</xdr:rowOff>
    </xdr:to>
    <xdr:grpSp>
      <xdr:nvGrpSpPr>
        <xdr:cNvPr id="2" name="1 Grupo"/>
        <xdr:cNvGrpSpPr/>
      </xdr:nvGrpSpPr>
      <xdr:grpSpPr>
        <a:xfrm>
          <a:off x="0" y="0"/>
          <a:ext cx="7324725" cy="1009650"/>
          <a:chOff x="0" y="0"/>
          <a:chExt cx="7316932" cy="1089314"/>
        </a:xfrm>
      </xdr:grpSpPr>
      <xdr:pic>
        <xdr:nvPicPr>
          <xdr:cNvPr id="3" name="2 Imagen" descr="oficios-03"/>
          <xdr:cNvPicPr preferRelativeResize="1">
            <a:picLocks noChangeAspect="1"/>
          </xdr:cNvPicPr>
        </xdr:nvPicPr>
        <xdr:blipFill>
          <a:blip r:embed="rId1"/>
          <a:stretch>
            <a:fillRect/>
          </a:stretch>
        </xdr:blipFill>
        <xdr:spPr bwMode="auto">
          <a:xfrm>
            <a:off x="0" y="0"/>
            <a:ext cx="7316932" cy="1089314"/>
          </a:xfrm>
          <a:prstGeom prst="rect">
            <a:avLst/>
          </a:prstGeom>
          <a:noFill/>
          <a:ln>
            <a:noFill/>
          </a:ln>
        </xdr:spPr>
      </xdr:pic>
      <xdr:sp macro="" textlink="">
        <xdr:nvSpPr>
          <xdr:cNvPr id="4" name="3 CuadroTexto"/>
          <xdr:cNvSpPr txBox="1"/>
        </xdr:nvSpPr>
        <xdr:spPr>
          <a:xfrm>
            <a:off x="1247537" y="857290"/>
            <a:ext cx="4399305" cy="22521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lang="es-MX" sz="800" i="1">
              <a:latin typeface="Arial" pitchFamily="34" charset="0"/>
              <a:cs typeface="Arial"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295275</xdr:colOff>
      <xdr:row>0</xdr:row>
      <xdr:rowOff>1009650</xdr:rowOff>
    </xdr:to>
    <xdr:grpSp>
      <xdr:nvGrpSpPr>
        <xdr:cNvPr id="2" name="1 Grupo"/>
        <xdr:cNvGrpSpPr/>
      </xdr:nvGrpSpPr>
      <xdr:grpSpPr>
        <a:xfrm>
          <a:off x="0" y="0"/>
          <a:ext cx="4095750" cy="1009650"/>
          <a:chOff x="0" y="0"/>
          <a:chExt cx="7316932" cy="1089314"/>
        </a:xfrm>
      </xdr:grpSpPr>
      <xdr:pic>
        <xdr:nvPicPr>
          <xdr:cNvPr id="3" name="2 Imagen" descr="oficios-03"/>
          <xdr:cNvPicPr preferRelativeResize="1">
            <a:picLocks noChangeAspect="1"/>
          </xdr:cNvPicPr>
        </xdr:nvPicPr>
        <xdr:blipFill>
          <a:blip r:embed="rId1"/>
          <a:stretch>
            <a:fillRect/>
          </a:stretch>
        </xdr:blipFill>
        <xdr:spPr bwMode="auto">
          <a:xfrm>
            <a:off x="0" y="0"/>
            <a:ext cx="7316932" cy="1089314"/>
          </a:xfrm>
          <a:prstGeom prst="rect">
            <a:avLst/>
          </a:prstGeom>
          <a:noFill/>
          <a:ln>
            <a:noFill/>
          </a:ln>
        </xdr:spPr>
      </xdr:pic>
      <xdr:sp macro="" textlink="">
        <xdr:nvSpPr>
          <xdr:cNvPr id="4" name="3 CuadroTexto"/>
          <xdr:cNvSpPr txBox="1"/>
        </xdr:nvSpPr>
        <xdr:spPr>
          <a:xfrm>
            <a:off x="1247537" y="857290"/>
            <a:ext cx="4399305" cy="22521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s-MX" sz="800" i="1">
                <a:latin typeface="Arial" pitchFamily="34" charset="0"/>
                <a:cs typeface="Arial" pitchFamily="34" charset="0"/>
              </a:rPr>
              <a:t>“2013, Año de la Lealtad Institucional y Centenario del Ejército Mexicano”</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565"/>
  <sheetViews>
    <sheetView tabSelected="1" view="pageBreakPreview" zoomScale="80" zoomScaleSheetLayoutView="80" workbookViewId="0" topLeftCell="A1">
      <selection activeCell="F3" sqref="F3"/>
    </sheetView>
  </sheetViews>
  <sheetFormatPr defaultColWidth="11.421875" defaultRowHeight="15"/>
  <cols>
    <col min="1" max="1" width="7.7109375" style="0" customWidth="1"/>
    <col min="2" max="2" width="9.140625" style="0" bestFit="1" customWidth="1"/>
    <col min="3" max="3" width="20.00390625" style="0" bestFit="1" customWidth="1"/>
    <col min="4" max="4" width="11.57421875" style="1" bestFit="1" customWidth="1"/>
    <col min="5" max="5" width="57.00390625" style="4" customWidth="1"/>
    <col min="6" max="6" width="18.57421875" style="48" bestFit="1" customWidth="1"/>
    <col min="7" max="7" width="16.140625" style="48" customWidth="1"/>
    <col min="8" max="8" width="17.00390625" style="48" customWidth="1"/>
    <col min="9" max="9" width="13.28125" style="1" bestFit="1" customWidth="1"/>
    <col min="10" max="10" width="17.421875" style="46" hidden="1" customWidth="1"/>
    <col min="11" max="11" width="17.421875" style="46" bestFit="1" customWidth="1"/>
    <col min="12" max="12" width="10.7109375" style="1" customWidth="1"/>
    <col min="13" max="13" width="21.00390625" style="1" customWidth="1"/>
    <col min="14" max="14" width="13.28125" style="1" customWidth="1"/>
    <col min="15" max="15" width="5.140625" style="1" bestFit="1" customWidth="1"/>
    <col min="16" max="18" width="5.28125" style="1" bestFit="1" customWidth="1"/>
    <col min="19" max="19" width="12.7109375" style="9" bestFit="1" customWidth="1"/>
    <col min="20" max="20" width="22.140625" style="1" bestFit="1" customWidth="1"/>
    <col min="21" max="21" width="22.00390625" style="1" customWidth="1"/>
    <col min="22" max="22" width="21.28125" style="1" customWidth="1"/>
    <col min="23" max="23" width="20.7109375" style="1" customWidth="1"/>
  </cols>
  <sheetData>
    <row r="1" spans="2:25" s="56" customFormat="1" ht="90" customHeight="1">
      <c r="B1" s="57"/>
      <c r="C1" s="57"/>
      <c r="D1" s="53"/>
      <c r="E1" s="53"/>
      <c r="F1" s="52"/>
      <c r="G1" s="95" t="s">
        <v>485</v>
      </c>
      <c r="H1" s="96"/>
      <c r="I1" s="96"/>
      <c r="J1" s="96"/>
      <c r="K1" s="96"/>
      <c r="L1" s="96"/>
      <c r="M1" s="96"/>
      <c r="N1" s="96"/>
      <c r="O1" s="96"/>
      <c r="P1" s="96"/>
      <c r="Q1" s="96"/>
      <c r="R1" s="96"/>
      <c r="S1" s="96"/>
      <c r="T1" s="96"/>
      <c r="U1" s="96"/>
      <c r="V1" s="96"/>
      <c r="W1" s="96"/>
      <c r="X1" s="54"/>
      <c r="Y1" s="3"/>
    </row>
    <row r="2" spans="1:25" s="56" customFormat="1" ht="20.25">
      <c r="A2" s="93" t="s">
        <v>538</v>
      </c>
      <c r="B2" s="94"/>
      <c r="C2" s="94"/>
      <c r="D2" s="94"/>
      <c r="E2" s="94"/>
      <c r="F2" s="94"/>
      <c r="G2" s="94"/>
      <c r="H2" s="94"/>
      <c r="I2" s="94"/>
      <c r="J2" s="94"/>
      <c r="K2" s="94"/>
      <c r="L2" s="94"/>
      <c r="M2" s="94"/>
      <c r="N2" s="94"/>
      <c r="O2" s="94"/>
      <c r="P2" s="94"/>
      <c r="Q2" s="94"/>
      <c r="R2" s="94"/>
      <c r="S2" s="94"/>
      <c r="T2" s="94"/>
      <c r="U2" s="94"/>
      <c r="V2" s="94"/>
      <c r="W2" s="94"/>
      <c r="X2" s="54"/>
      <c r="Y2" s="54"/>
    </row>
    <row r="3" spans="2:25" s="56" customFormat="1" ht="18">
      <c r="B3" s="57"/>
      <c r="C3" s="57"/>
      <c r="D3" s="53"/>
      <c r="E3" s="53"/>
      <c r="F3" s="52"/>
      <c r="G3" s="58"/>
      <c r="H3" s="54"/>
      <c r="I3" s="54"/>
      <c r="J3" s="54"/>
      <c r="K3" s="54"/>
      <c r="L3" s="54"/>
      <c r="M3" s="54"/>
      <c r="N3" s="54"/>
      <c r="O3" s="54"/>
      <c r="P3" s="54"/>
      <c r="Q3" s="54"/>
      <c r="R3" s="54"/>
      <c r="S3" s="54"/>
      <c r="T3" s="54"/>
      <c r="U3" s="55"/>
      <c r="V3" s="54"/>
      <c r="W3" s="54"/>
      <c r="X3" s="54"/>
      <c r="Y3" s="54"/>
    </row>
    <row r="4" spans="1:23" s="3" customFormat="1" ht="56.25" customHeight="1">
      <c r="A4" s="92" t="s">
        <v>3</v>
      </c>
      <c r="B4" s="90" t="s">
        <v>4</v>
      </c>
      <c r="C4" s="90" t="s">
        <v>5</v>
      </c>
      <c r="D4" s="90" t="s">
        <v>6</v>
      </c>
      <c r="E4" s="90" t="s">
        <v>7</v>
      </c>
      <c r="F4" s="91" t="s">
        <v>8</v>
      </c>
      <c r="G4" s="91" t="s">
        <v>48</v>
      </c>
      <c r="H4" s="91" t="s">
        <v>9</v>
      </c>
      <c r="I4" s="92" t="s">
        <v>10</v>
      </c>
      <c r="J4" s="97"/>
      <c r="K4" s="97" t="s">
        <v>49</v>
      </c>
      <c r="L4" s="90" t="s">
        <v>11</v>
      </c>
      <c r="M4" s="90" t="s">
        <v>37</v>
      </c>
      <c r="N4" s="90" t="s">
        <v>38</v>
      </c>
      <c r="O4" s="90" t="s">
        <v>39</v>
      </c>
      <c r="P4" s="92"/>
      <c r="Q4" s="92"/>
      <c r="R4" s="92"/>
      <c r="S4" s="100" t="s">
        <v>40</v>
      </c>
      <c r="T4" s="92" t="s">
        <v>41</v>
      </c>
      <c r="U4" s="90" t="s">
        <v>42</v>
      </c>
      <c r="V4" s="90" t="s">
        <v>43</v>
      </c>
      <c r="W4" s="90" t="s">
        <v>44</v>
      </c>
    </row>
    <row r="5" spans="1:23" s="3" customFormat="1" ht="56.25" customHeight="1">
      <c r="A5" s="92"/>
      <c r="B5" s="90"/>
      <c r="C5" s="90"/>
      <c r="D5" s="90"/>
      <c r="E5" s="90"/>
      <c r="F5" s="91"/>
      <c r="G5" s="91"/>
      <c r="H5" s="91"/>
      <c r="I5" s="92"/>
      <c r="J5" s="97"/>
      <c r="K5" s="97"/>
      <c r="L5" s="90"/>
      <c r="M5" s="90"/>
      <c r="N5" s="90"/>
      <c r="O5" s="15" t="s">
        <v>1</v>
      </c>
      <c r="P5" s="15" t="s">
        <v>45</v>
      </c>
      <c r="Q5" s="15" t="s">
        <v>46</v>
      </c>
      <c r="R5" s="15" t="s">
        <v>47</v>
      </c>
      <c r="S5" s="100"/>
      <c r="T5" s="92"/>
      <c r="U5" s="90"/>
      <c r="V5" s="90"/>
      <c r="W5" s="90"/>
    </row>
    <row r="6" spans="1:23" s="2" customFormat="1" ht="30">
      <c r="A6" s="6">
        <v>1</v>
      </c>
      <c r="B6" s="6" t="s">
        <v>79</v>
      </c>
      <c r="C6" s="16">
        <v>21101</v>
      </c>
      <c r="D6" s="16">
        <v>21100110</v>
      </c>
      <c r="E6" s="40" t="s">
        <v>234</v>
      </c>
      <c r="F6" s="47">
        <f>+K6*I6</f>
        <v>156.4749993891495</v>
      </c>
      <c r="G6" s="47">
        <f>+F6</f>
        <v>156.4749993891495</v>
      </c>
      <c r="H6" s="47">
        <f>+F6</f>
        <v>156.4749993891495</v>
      </c>
      <c r="I6" s="6">
        <v>3</v>
      </c>
      <c r="J6" s="45">
        <v>66.47</v>
      </c>
      <c r="K6" s="45">
        <f>J6*0.78468983195</f>
        <v>52.158333129716496</v>
      </c>
      <c r="L6" s="6" t="s">
        <v>510</v>
      </c>
      <c r="M6" s="6" t="s">
        <v>2</v>
      </c>
      <c r="N6" s="6">
        <v>9</v>
      </c>
      <c r="O6" s="6"/>
      <c r="P6" s="6">
        <v>20</v>
      </c>
      <c r="Q6" s="6">
        <v>30</v>
      </c>
      <c r="R6" s="6">
        <v>50</v>
      </c>
      <c r="S6" s="62">
        <v>2014</v>
      </c>
      <c r="T6" s="6">
        <v>0</v>
      </c>
      <c r="U6" s="6">
        <v>0</v>
      </c>
      <c r="V6" s="43">
        <v>0</v>
      </c>
      <c r="W6" s="6" t="s">
        <v>77</v>
      </c>
    </row>
    <row r="7" spans="1:23" s="2" customFormat="1" ht="30">
      <c r="A7" s="6">
        <v>2</v>
      </c>
      <c r="B7" s="6" t="s">
        <v>79</v>
      </c>
      <c r="C7" s="16">
        <v>21101</v>
      </c>
      <c r="D7" s="16">
        <v>21100097</v>
      </c>
      <c r="E7" s="40" t="s">
        <v>381</v>
      </c>
      <c r="F7" s="47">
        <f aca="true" t="shared" si="0" ref="F7:F70">+K7*I7</f>
        <v>456.7130228898585</v>
      </c>
      <c r="G7" s="47">
        <f aca="true" t="shared" si="1" ref="G7:G70">+F7</f>
        <v>456.7130228898585</v>
      </c>
      <c r="H7" s="47">
        <f aca="true" t="shared" si="2" ref="H7:H70">+F7</f>
        <v>456.7130228898585</v>
      </c>
      <c r="I7" s="6">
        <v>9</v>
      </c>
      <c r="J7" s="45">
        <v>64.67</v>
      </c>
      <c r="K7" s="45">
        <f aca="true" t="shared" si="3" ref="K7:K70">J7*0.78468983195</f>
        <v>50.7458914322065</v>
      </c>
      <c r="L7" s="6" t="s">
        <v>510</v>
      </c>
      <c r="M7" s="6" t="s">
        <v>2</v>
      </c>
      <c r="N7" s="6">
        <v>9</v>
      </c>
      <c r="O7" s="6"/>
      <c r="P7" s="6">
        <v>20</v>
      </c>
      <c r="Q7" s="6">
        <v>30</v>
      </c>
      <c r="R7" s="6">
        <v>50</v>
      </c>
      <c r="S7" s="62">
        <v>2014</v>
      </c>
      <c r="T7" s="6">
        <v>0</v>
      </c>
      <c r="U7" s="6">
        <v>0</v>
      </c>
      <c r="V7" s="43">
        <v>0</v>
      </c>
      <c r="W7" s="6" t="s">
        <v>77</v>
      </c>
    </row>
    <row r="8" spans="1:23" s="2" customFormat="1" ht="30">
      <c r="A8" s="6">
        <v>3</v>
      </c>
      <c r="B8" s="6" t="s">
        <v>79</v>
      </c>
      <c r="C8" s="16">
        <v>21101</v>
      </c>
      <c r="D8" s="16">
        <v>21100097</v>
      </c>
      <c r="E8" s="40" t="s">
        <v>164</v>
      </c>
      <c r="F8" s="47">
        <f t="shared" si="0"/>
        <v>8.121539760682499</v>
      </c>
      <c r="G8" s="47">
        <f t="shared" si="1"/>
        <v>8.121539760682499</v>
      </c>
      <c r="H8" s="47">
        <f t="shared" si="2"/>
        <v>8.121539760682499</v>
      </c>
      <c r="I8" s="6">
        <v>9</v>
      </c>
      <c r="J8" s="45">
        <v>1.15</v>
      </c>
      <c r="K8" s="45">
        <f t="shared" si="3"/>
        <v>0.9023933067424998</v>
      </c>
      <c r="L8" s="6" t="s">
        <v>510</v>
      </c>
      <c r="M8" s="6" t="s">
        <v>2</v>
      </c>
      <c r="N8" s="6">
        <v>9</v>
      </c>
      <c r="O8" s="6"/>
      <c r="P8" s="6">
        <v>20</v>
      </c>
      <c r="Q8" s="6">
        <v>30</v>
      </c>
      <c r="R8" s="6">
        <v>50</v>
      </c>
      <c r="S8" s="62">
        <v>2014</v>
      </c>
      <c r="T8" s="6">
        <v>0</v>
      </c>
      <c r="U8" s="6">
        <v>0</v>
      </c>
      <c r="V8" s="43">
        <v>0</v>
      </c>
      <c r="W8" s="6" t="s">
        <v>77</v>
      </c>
    </row>
    <row r="9" spans="1:23" s="2" customFormat="1" ht="30">
      <c r="A9" s="6">
        <v>4</v>
      </c>
      <c r="B9" s="6" t="s">
        <v>79</v>
      </c>
      <c r="C9" s="16">
        <v>21101</v>
      </c>
      <c r="D9" s="16">
        <v>21100097</v>
      </c>
      <c r="E9" s="40" t="s">
        <v>165</v>
      </c>
      <c r="F9" s="47">
        <f t="shared" si="0"/>
        <v>28.248833950199998</v>
      </c>
      <c r="G9" s="47">
        <f t="shared" si="1"/>
        <v>28.248833950199998</v>
      </c>
      <c r="H9" s="47">
        <f t="shared" si="2"/>
        <v>28.248833950199998</v>
      </c>
      <c r="I9" s="6">
        <v>9</v>
      </c>
      <c r="J9" s="45">
        <v>4</v>
      </c>
      <c r="K9" s="45">
        <f t="shared" si="3"/>
        <v>3.1387593278</v>
      </c>
      <c r="L9" s="6" t="s">
        <v>510</v>
      </c>
      <c r="M9" s="6" t="s">
        <v>2</v>
      </c>
      <c r="N9" s="6">
        <v>9</v>
      </c>
      <c r="O9" s="6"/>
      <c r="P9" s="6">
        <v>20</v>
      </c>
      <c r="Q9" s="6">
        <v>30</v>
      </c>
      <c r="R9" s="6">
        <v>50</v>
      </c>
      <c r="S9" s="62">
        <v>2014</v>
      </c>
      <c r="T9" s="6">
        <v>0</v>
      </c>
      <c r="U9" s="6">
        <v>0</v>
      </c>
      <c r="V9" s="43">
        <v>0</v>
      </c>
      <c r="W9" s="6" t="s">
        <v>77</v>
      </c>
    </row>
    <row r="10" spans="1:23" s="2" customFormat="1" ht="30">
      <c r="A10" s="6">
        <v>5</v>
      </c>
      <c r="B10" s="6" t="s">
        <v>79</v>
      </c>
      <c r="C10" s="16">
        <v>21101</v>
      </c>
      <c r="D10" s="16">
        <v>21100097</v>
      </c>
      <c r="E10" s="40" t="s">
        <v>50</v>
      </c>
      <c r="F10" s="47">
        <f t="shared" si="0"/>
        <v>7.0622084875499995</v>
      </c>
      <c r="G10" s="47">
        <f t="shared" si="1"/>
        <v>7.0622084875499995</v>
      </c>
      <c r="H10" s="47">
        <f t="shared" si="2"/>
        <v>7.0622084875499995</v>
      </c>
      <c r="I10" s="6">
        <v>9</v>
      </c>
      <c r="J10" s="45">
        <v>1</v>
      </c>
      <c r="K10" s="45">
        <f t="shared" si="3"/>
        <v>0.78468983195</v>
      </c>
      <c r="L10" s="6" t="s">
        <v>510</v>
      </c>
      <c r="M10" s="6" t="s">
        <v>2</v>
      </c>
      <c r="N10" s="6">
        <v>9</v>
      </c>
      <c r="O10" s="6"/>
      <c r="P10" s="6">
        <v>20</v>
      </c>
      <c r="Q10" s="6">
        <v>30</v>
      </c>
      <c r="R10" s="6">
        <v>50</v>
      </c>
      <c r="S10" s="62">
        <v>2014</v>
      </c>
      <c r="T10" s="6">
        <v>0</v>
      </c>
      <c r="U10" s="6">
        <v>0</v>
      </c>
      <c r="V10" s="43">
        <v>0</v>
      </c>
      <c r="W10" s="6" t="s">
        <v>77</v>
      </c>
    </row>
    <row r="11" spans="1:23" s="2" customFormat="1" ht="30">
      <c r="A11" s="6">
        <v>6</v>
      </c>
      <c r="B11" s="6" t="s">
        <v>79</v>
      </c>
      <c r="C11" s="16">
        <v>21101</v>
      </c>
      <c r="D11" s="16">
        <v>21100097</v>
      </c>
      <c r="E11" s="40" t="s">
        <v>51</v>
      </c>
      <c r="F11" s="47">
        <f t="shared" si="0"/>
        <v>14.124416975099999</v>
      </c>
      <c r="G11" s="47">
        <f t="shared" si="1"/>
        <v>14.124416975099999</v>
      </c>
      <c r="H11" s="47">
        <f t="shared" si="2"/>
        <v>14.124416975099999</v>
      </c>
      <c r="I11" s="6">
        <v>9</v>
      </c>
      <c r="J11" s="45">
        <v>2</v>
      </c>
      <c r="K11" s="45">
        <f t="shared" si="3"/>
        <v>1.5693796639</v>
      </c>
      <c r="L11" s="6" t="s">
        <v>510</v>
      </c>
      <c r="M11" s="6" t="s">
        <v>2</v>
      </c>
      <c r="N11" s="6">
        <v>9</v>
      </c>
      <c r="O11" s="6"/>
      <c r="P11" s="6">
        <v>20</v>
      </c>
      <c r="Q11" s="6">
        <v>30</v>
      </c>
      <c r="R11" s="6">
        <v>50</v>
      </c>
      <c r="S11" s="62">
        <v>2014</v>
      </c>
      <c r="T11" s="6">
        <v>0</v>
      </c>
      <c r="U11" s="6">
        <v>0</v>
      </c>
      <c r="V11" s="43">
        <v>0</v>
      </c>
      <c r="W11" s="6" t="s">
        <v>77</v>
      </c>
    </row>
    <row r="12" spans="1:23" s="2" customFormat="1" ht="60">
      <c r="A12" s="6">
        <v>7</v>
      </c>
      <c r="B12" s="6" t="s">
        <v>79</v>
      </c>
      <c r="C12" s="16">
        <v>21101</v>
      </c>
      <c r="D12" s="16">
        <v>21100140</v>
      </c>
      <c r="E12" s="40" t="s">
        <v>382</v>
      </c>
      <c r="F12" s="47">
        <f t="shared" si="0"/>
        <v>2707.1799202275</v>
      </c>
      <c r="G12" s="47">
        <f t="shared" si="1"/>
        <v>2707.1799202275</v>
      </c>
      <c r="H12" s="47">
        <f t="shared" si="2"/>
        <v>2707.1799202275</v>
      </c>
      <c r="I12" s="18">
        <v>150</v>
      </c>
      <c r="J12" s="45">
        <v>23</v>
      </c>
      <c r="K12" s="45">
        <f t="shared" si="3"/>
        <v>18.04786613485</v>
      </c>
      <c r="L12" s="6" t="s">
        <v>511</v>
      </c>
      <c r="M12" s="6" t="s">
        <v>2</v>
      </c>
      <c r="N12" s="6">
        <v>9</v>
      </c>
      <c r="O12" s="6"/>
      <c r="P12" s="6">
        <v>20</v>
      </c>
      <c r="Q12" s="6">
        <v>30</v>
      </c>
      <c r="R12" s="6">
        <v>50</v>
      </c>
      <c r="S12" s="62">
        <v>2014</v>
      </c>
      <c r="T12" s="6">
        <v>0</v>
      </c>
      <c r="U12" s="6">
        <v>0</v>
      </c>
      <c r="V12" s="43">
        <v>0</v>
      </c>
      <c r="W12" s="6" t="s">
        <v>77</v>
      </c>
    </row>
    <row r="13" spans="1:23" s="2" customFormat="1" ht="60">
      <c r="A13" s="6">
        <v>8</v>
      </c>
      <c r="B13" s="6" t="s">
        <v>79</v>
      </c>
      <c r="C13" s="16">
        <v>21101</v>
      </c>
      <c r="D13" s="16">
        <v>21100140</v>
      </c>
      <c r="E13" s="40" t="s">
        <v>163</v>
      </c>
      <c r="F13" s="47">
        <f t="shared" si="0"/>
        <v>6767.94980056875</v>
      </c>
      <c r="G13" s="47">
        <f t="shared" si="1"/>
        <v>6767.94980056875</v>
      </c>
      <c r="H13" s="47">
        <f t="shared" si="2"/>
        <v>6767.94980056875</v>
      </c>
      <c r="I13" s="6">
        <v>375</v>
      </c>
      <c r="J13" s="45">
        <v>23</v>
      </c>
      <c r="K13" s="45">
        <f t="shared" si="3"/>
        <v>18.04786613485</v>
      </c>
      <c r="L13" s="6" t="s">
        <v>511</v>
      </c>
      <c r="M13" s="6" t="s">
        <v>2</v>
      </c>
      <c r="N13" s="6">
        <v>9</v>
      </c>
      <c r="O13" s="6"/>
      <c r="P13" s="6">
        <v>20</v>
      </c>
      <c r="Q13" s="6">
        <v>30</v>
      </c>
      <c r="R13" s="6">
        <v>50</v>
      </c>
      <c r="S13" s="62">
        <v>2014</v>
      </c>
      <c r="T13" s="6">
        <v>0</v>
      </c>
      <c r="U13" s="6">
        <v>0</v>
      </c>
      <c r="V13" s="43">
        <v>0</v>
      </c>
      <c r="W13" s="6" t="s">
        <v>77</v>
      </c>
    </row>
    <row r="14" spans="1:23" s="2" customFormat="1" ht="45">
      <c r="A14" s="6">
        <v>9</v>
      </c>
      <c r="B14" s="6" t="s">
        <v>79</v>
      </c>
      <c r="C14" s="16">
        <v>21101</v>
      </c>
      <c r="D14" s="16">
        <v>21100018</v>
      </c>
      <c r="E14" s="40" t="s">
        <v>267</v>
      </c>
      <c r="F14" s="47">
        <f t="shared" si="0"/>
        <v>9156.54564902455</v>
      </c>
      <c r="G14" s="47">
        <f t="shared" si="1"/>
        <v>9156.54564902455</v>
      </c>
      <c r="H14" s="47">
        <f t="shared" si="2"/>
        <v>9156.54564902455</v>
      </c>
      <c r="I14" s="6">
        <v>7</v>
      </c>
      <c r="J14" s="45">
        <v>1667</v>
      </c>
      <c r="K14" s="45">
        <f t="shared" si="3"/>
        <v>1308.07794986065</v>
      </c>
      <c r="L14" s="6" t="s">
        <v>511</v>
      </c>
      <c r="M14" s="6" t="s">
        <v>2</v>
      </c>
      <c r="N14" s="6">
        <v>9</v>
      </c>
      <c r="O14" s="6"/>
      <c r="P14" s="6">
        <v>20</v>
      </c>
      <c r="Q14" s="6">
        <v>30</v>
      </c>
      <c r="R14" s="6">
        <v>50</v>
      </c>
      <c r="S14" s="62">
        <v>2014</v>
      </c>
      <c r="T14" s="6">
        <v>0</v>
      </c>
      <c r="U14" s="6">
        <v>0</v>
      </c>
      <c r="V14" s="43">
        <v>0</v>
      </c>
      <c r="W14" s="6" t="s">
        <v>77</v>
      </c>
    </row>
    <row r="15" spans="1:23" s="2" customFormat="1" ht="45">
      <c r="A15" s="6">
        <v>10</v>
      </c>
      <c r="B15" s="6" t="s">
        <v>79</v>
      </c>
      <c r="C15" s="16">
        <v>21101</v>
      </c>
      <c r="D15" s="16">
        <v>21100025</v>
      </c>
      <c r="E15" s="40" t="s">
        <v>166</v>
      </c>
      <c r="F15" s="47">
        <f t="shared" si="0"/>
        <v>466.1057601783</v>
      </c>
      <c r="G15" s="47">
        <f t="shared" si="1"/>
        <v>466.1057601783</v>
      </c>
      <c r="H15" s="47">
        <f t="shared" si="2"/>
        <v>466.1057601783</v>
      </c>
      <c r="I15" s="6">
        <v>22</v>
      </c>
      <c r="J15" s="45">
        <v>27</v>
      </c>
      <c r="K15" s="45">
        <f t="shared" si="3"/>
        <v>21.18662546265</v>
      </c>
      <c r="L15" s="6" t="s">
        <v>511</v>
      </c>
      <c r="M15" s="6" t="s">
        <v>2</v>
      </c>
      <c r="N15" s="6">
        <v>9</v>
      </c>
      <c r="O15" s="6"/>
      <c r="P15" s="6">
        <v>20</v>
      </c>
      <c r="Q15" s="6">
        <v>30</v>
      </c>
      <c r="R15" s="6">
        <v>50</v>
      </c>
      <c r="S15" s="62">
        <v>2014</v>
      </c>
      <c r="T15" s="6">
        <v>0</v>
      </c>
      <c r="U15" s="6">
        <v>0</v>
      </c>
      <c r="V15" s="43">
        <v>0</v>
      </c>
      <c r="W15" s="6" t="s">
        <v>77</v>
      </c>
    </row>
    <row r="16" spans="1:23" s="2" customFormat="1" ht="30">
      <c r="A16" s="6">
        <v>11</v>
      </c>
      <c r="B16" s="6" t="s">
        <v>79</v>
      </c>
      <c r="C16" s="16">
        <v>21101</v>
      </c>
      <c r="D16" s="16">
        <v>21100025</v>
      </c>
      <c r="E16" s="40" t="s">
        <v>71</v>
      </c>
      <c r="F16" s="47">
        <f t="shared" si="0"/>
        <v>155.36858672609998</v>
      </c>
      <c r="G16" s="47">
        <f t="shared" si="1"/>
        <v>155.36858672609998</v>
      </c>
      <c r="H16" s="47">
        <f t="shared" si="2"/>
        <v>155.36858672609998</v>
      </c>
      <c r="I16" s="6">
        <v>22</v>
      </c>
      <c r="J16" s="45">
        <v>9</v>
      </c>
      <c r="K16" s="45">
        <f t="shared" si="3"/>
        <v>7.0622084875499995</v>
      </c>
      <c r="L16" s="6" t="s">
        <v>511</v>
      </c>
      <c r="M16" s="6" t="s">
        <v>2</v>
      </c>
      <c r="N16" s="6">
        <v>9</v>
      </c>
      <c r="O16" s="6"/>
      <c r="P16" s="6">
        <v>20</v>
      </c>
      <c r="Q16" s="6">
        <v>30</v>
      </c>
      <c r="R16" s="6">
        <v>50</v>
      </c>
      <c r="S16" s="62">
        <v>2014</v>
      </c>
      <c r="T16" s="6">
        <v>0</v>
      </c>
      <c r="U16" s="6">
        <v>0</v>
      </c>
      <c r="V16" s="43">
        <v>0</v>
      </c>
      <c r="W16" s="6" t="s">
        <v>77</v>
      </c>
    </row>
    <row r="17" spans="1:23" s="2" customFormat="1" ht="45">
      <c r="A17" s="6">
        <v>12</v>
      </c>
      <c r="B17" s="6" t="s">
        <v>79</v>
      </c>
      <c r="C17" s="16">
        <v>21101</v>
      </c>
      <c r="D17" s="16">
        <v>21100140</v>
      </c>
      <c r="E17" s="40" t="s">
        <v>383</v>
      </c>
      <c r="F17" s="47">
        <f t="shared" si="0"/>
        <v>2354.06949585</v>
      </c>
      <c r="G17" s="47">
        <f t="shared" si="1"/>
        <v>2354.06949585</v>
      </c>
      <c r="H17" s="47">
        <f t="shared" si="2"/>
        <v>2354.06949585</v>
      </c>
      <c r="I17" s="6">
        <v>300</v>
      </c>
      <c r="J17" s="45">
        <v>10</v>
      </c>
      <c r="K17" s="45">
        <f t="shared" si="3"/>
        <v>7.846898319499999</v>
      </c>
      <c r="L17" s="6" t="s">
        <v>511</v>
      </c>
      <c r="M17" s="6" t="s">
        <v>2</v>
      </c>
      <c r="N17" s="6">
        <v>9</v>
      </c>
      <c r="O17" s="6"/>
      <c r="P17" s="6">
        <v>20</v>
      </c>
      <c r="Q17" s="6">
        <v>30</v>
      </c>
      <c r="R17" s="6">
        <v>50</v>
      </c>
      <c r="S17" s="62">
        <v>2014</v>
      </c>
      <c r="T17" s="6">
        <v>0</v>
      </c>
      <c r="U17" s="6">
        <v>0</v>
      </c>
      <c r="V17" s="43">
        <v>0</v>
      </c>
      <c r="W17" s="6" t="s">
        <v>77</v>
      </c>
    </row>
    <row r="18" spans="1:23" s="2" customFormat="1" ht="45">
      <c r="A18" s="6">
        <v>13</v>
      </c>
      <c r="B18" s="6" t="s">
        <v>79</v>
      </c>
      <c r="C18" s="16">
        <v>21101</v>
      </c>
      <c r="D18" s="16">
        <v>21100025</v>
      </c>
      <c r="E18" s="40" t="s">
        <v>384</v>
      </c>
      <c r="F18" s="47">
        <f t="shared" si="0"/>
        <v>2354.06949585</v>
      </c>
      <c r="G18" s="47">
        <f t="shared" si="1"/>
        <v>2354.06949585</v>
      </c>
      <c r="H18" s="47">
        <f t="shared" si="2"/>
        <v>2354.06949585</v>
      </c>
      <c r="I18" s="6">
        <v>300</v>
      </c>
      <c r="J18" s="45">
        <v>10</v>
      </c>
      <c r="K18" s="45">
        <f t="shared" si="3"/>
        <v>7.846898319499999</v>
      </c>
      <c r="L18" s="6" t="s">
        <v>511</v>
      </c>
      <c r="M18" s="6" t="s">
        <v>2</v>
      </c>
      <c r="N18" s="6">
        <v>9</v>
      </c>
      <c r="O18" s="6"/>
      <c r="P18" s="6">
        <v>20</v>
      </c>
      <c r="Q18" s="6">
        <v>30</v>
      </c>
      <c r="R18" s="6">
        <v>50</v>
      </c>
      <c r="S18" s="62">
        <v>2014</v>
      </c>
      <c r="T18" s="6">
        <v>0</v>
      </c>
      <c r="U18" s="6">
        <v>0</v>
      </c>
      <c r="V18" s="43">
        <v>0</v>
      </c>
      <c r="W18" s="6" t="s">
        <v>77</v>
      </c>
    </row>
    <row r="19" spans="1:23" s="2" customFormat="1" ht="30">
      <c r="A19" s="6">
        <v>14</v>
      </c>
      <c r="B19" s="6" t="s">
        <v>79</v>
      </c>
      <c r="C19" s="16">
        <v>21101</v>
      </c>
      <c r="D19" s="16">
        <v>21100025</v>
      </c>
      <c r="E19" s="40" t="s">
        <v>309</v>
      </c>
      <c r="F19" s="47">
        <f t="shared" si="0"/>
        <v>1567.8102842361</v>
      </c>
      <c r="G19" s="47">
        <f t="shared" si="1"/>
        <v>1567.8102842361</v>
      </c>
      <c r="H19" s="47">
        <f t="shared" si="2"/>
        <v>1567.8102842361</v>
      </c>
      <c r="I19" s="6">
        <v>37</v>
      </c>
      <c r="J19" s="45">
        <v>54</v>
      </c>
      <c r="K19" s="45">
        <f t="shared" si="3"/>
        <v>42.3732509253</v>
      </c>
      <c r="L19" s="6" t="s">
        <v>511</v>
      </c>
      <c r="M19" s="6" t="s">
        <v>2</v>
      </c>
      <c r="N19" s="6">
        <v>9</v>
      </c>
      <c r="O19" s="6"/>
      <c r="P19" s="6">
        <v>20</v>
      </c>
      <c r="Q19" s="6">
        <v>30</v>
      </c>
      <c r="R19" s="6">
        <v>50</v>
      </c>
      <c r="S19" s="62">
        <v>2014</v>
      </c>
      <c r="T19" s="6">
        <v>0</v>
      </c>
      <c r="U19" s="6">
        <v>0</v>
      </c>
      <c r="V19" s="43">
        <v>0</v>
      </c>
      <c r="W19" s="6" t="s">
        <v>77</v>
      </c>
    </row>
    <row r="20" spans="1:23" s="2" customFormat="1" ht="30">
      <c r="A20" s="6">
        <v>15</v>
      </c>
      <c r="B20" s="6" t="s">
        <v>79</v>
      </c>
      <c r="C20" s="16">
        <v>21101</v>
      </c>
      <c r="D20" s="16">
        <v>21100025</v>
      </c>
      <c r="E20" s="40" t="s">
        <v>70</v>
      </c>
      <c r="F20" s="47">
        <f t="shared" si="0"/>
        <v>3531.104243775</v>
      </c>
      <c r="G20" s="47">
        <f t="shared" si="1"/>
        <v>3531.104243775</v>
      </c>
      <c r="H20" s="47">
        <f t="shared" si="2"/>
        <v>3531.104243775</v>
      </c>
      <c r="I20" s="6">
        <v>375</v>
      </c>
      <c r="J20" s="45">
        <v>12</v>
      </c>
      <c r="K20" s="45">
        <f t="shared" si="3"/>
        <v>9.4162779834</v>
      </c>
      <c r="L20" s="6" t="s">
        <v>511</v>
      </c>
      <c r="M20" s="6" t="s">
        <v>2</v>
      </c>
      <c r="N20" s="6">
        <v>9</v>
      </c>
      <c r="O20" s="6"/>
      <c r="P20" s="6">
        <v>20</v>
      </c>
      <c r="Q20" s="6">
        <v>30</v>
      </c>
      <c r="R20" s="6">
        <v>50</v>
      </c>
      <c r="S20" s="62">
        <v>2014</v>
      </c>
      <c r="T20" s="6">
        <v>0</v>
      </c>
      <c r="U20" s="6">
        <v>0</v>
      </c>
      <c r="V20" s="43">
        <v>0</v>
      </c>
      <c r="W20" s="6" t="s">
        <v>77</v>
      </c>
    </row>
    <row r="21" spans="1:23" s="2" customFormat="1" ht="45">
      <c r="A21" s="6">
        <v>16</v>
      </c>
      <c r="B21" s="6" t="s">
        <v>79</v>
      </c>
      <c r="C21" s="16">
        <v>21101</v>
      </c>
      <c r="D21" s="16">
        <v>21100026</v>
      </c>
      <c r="E21" s="40" t="s">
        <v>268</v>
      </c>
      <c r="F21" s="47">
        <f t="shared" si="0"/>
        <v>9416.2779834</v>
      </c>
      <c r="G21" s="47">
        <f t="shared" si="1"/>
        <v>9416.2779834</v>
      </c>
      <c r="H21" s="47">
        <f t="shared" si="2"/>
        <v>9416.2779834</v>
      </c>
      <c r="I21" s="6">
        <v>3000</v>
      </c>
      <c r="J21" s="45">
        <v>4</v>
      </c>
      <c r="K21" s="45">
        <f t="shared" si="3"/>
        <v>3.1387593278</v>
      </c>
      <c r="L21" s="6" t="s">
        <v>512</v>
      </c>
      <c r="M21" s="6" t="s">
        <v>2</v>
      </c>
      <c r="N21" s="6">
        <v>9</v>
      </c>
      <c r="O21" s="6"/>
      <c r="P21" s="6">
        <v>20</v>
      </c>
      <c r="Q21" s="6">
        <v>30</v>
      </c>
      <c r="R21" s="6">
        <v>50</v>
      </c>
      <c r="S21" s="62">
        <v>2014</v>
      </c>
      <c r="T21" s="6">
        <v>0</v>
      </c>
      <c r="U21" s="6">
        <v>0</v>
      </c>
      <c r="V21" s="43">
        <v>0</v>
      </c>
      <c r="W21" s="6" t="s">
        <v>77</v>
      </c>
    </row>
    <row r="22" spans="1:23" s="2" customFormat="1" ht="45">
      <c r="A22" s="6">
        <v>17</v>
      </c>
      <c r="B22" s="6" t="s">
        <v>79</v>
      </c>
      <c r="C22" s="16">
        <v>21101</v>
      </c>
      <c r="D22" s="16">
        <v>21100026</v>
      </c>
      <c r="E22" s="40" t="s">
        <v>269</v>
      </c>
      <c r="F22" s="47">
        <f t="shared" si="0"/>
        <v>14124.416975099999</v>
      </c>
      <c r="G22" s="47">
        <f t="shared" si="1"/>
        <v>14124.416975099999</v>
      </c>
      <c r="H22" s="47">
        <f t="shared" si="2"/>
        <v>14124.416975099999</v>
      </c>
      <c r="I22" s="6">
        <v>4500</v>
      </c>
      <c r="J22" s="45">
        <v>4</v>
      </c>
      <c r="K22" s="45">
        <f t="shared" si="3"/>
        <v>3.1387593278</v>
      </c>
      <c r="L22" s="6" t="s">
        <v>512</v>
      </c>
      <c r="M22" s="6" t="s">
        <v>2</v>
      </c>
      <c r="N22" s="6">
        <v>9</v>
      </c>
      <c r="O22" s="6"/>
      <c r="P22" s="6">
        <v>20</v>
      </c>
      <c r="Q22" s="6">
        <v>30</v>
      </c>
      <c r="R22" s="6">
        <v>50</v>
      </c>
      <c r="S22" s="62">
        <v>2014</v>
      </c>
      <c r="T22" s="6">
        <v>0</v>
      </c>
      <c r="U22" s="6">
        <v>0</v>
      </c>
      <c r="V22" s="43">
        <v>0</v>
      </c>
      <c r="W22" s="6" t="s">
        <v>77</v>
      </c>
    </row>
    <row r="23" spans="1:23" s="2" customFormat="1" ht="30">
      <c r="A23" s="6">
        <v>18</v>
      </c>
      <c r="B23" s="6" t="s">
        <v>79</v>
      </c>
      <c r="C23" s="16">
        <v>21101</v>
      </c>
      <c r="D23" s="16">
        <v>21100026</v>
      </c>
      <c r="E23" s="40" t="s">
        <v>270</v>
      </c>
      <c r="F23" s="47">
        <f t="shared" si="0"/>
        <v>706.220848755</v>
      </c>
      <c r="G23" s="47">
        <f t="shared" si="1"/>
        <v>706.220848755</v>
      </c>
      <c r="H23" s="47">
        <f t="shared" si="2"/>
        <v>706.220848755</v>
      </c>
      <c r="I23" s="6">
        <v>300</v>
      </c>
      <c r="J23" s="45">
        <v>3</v>
      </c>
      <c r="K23" s="45">
        <f t="shared" si="3"/>
        <v>2.35406949585</v>
      </c>
      <c r="L23" s="6" t="s">
        <v>512</v>
      </c>
      <c r="M23" s="6" t="s">
        <v>2</v>
      </c>
      <c r="N23" s="6">
        <v>9</v>
      </c>
      <c r="O23" s="6"/>
      <c r="P23" s="6">
        <v>20</v>
      </c>
      <c r="Q23" s="6">
        <v>30</v>
      </c>
      <c r="R23" s="6">
        <v>50</v>
      </c>
      <c r="S23" s="62">
        <v>2014</v>
      </c>
      <c r="T23" s="6">
        <v>0</v>
      </c>
      <c r="U23" s="6">
        <v>0</v>
      </c>
      <c r="V23" s="43">
        <v>0</v>
      </c>
      <c r="W23" s="6" t="s">
        <v>77</v>
      </c>
    </row>
    <row r="24" spans="1:23" s="2" customFormat="1" ht="60">
      <c r="A24" s="6">
        <v>19</v>
      </c>
      <c r="B24" s="6" t="s">
        <v>79</v>
      </c>
      <c r="C24" s="16">
        <v>21101</v>
      </c>
      <c r="D24" s="16">
        <v>21100026</v>
      </c>
      <c r="E24" s="40" t="s">
        <v>385</v>
      </c>
      <c r="F24" s="47">
        <f t="shared" si="0"/>
        <v>47.081389916999996</v>
      </c>
      <c r="G24" s="47">
        <f t="shared" si="1"/>
        <v>47.081389916999996</v>
      </c>
      <c r="H24" s="47">
        <f t="shared" si="2"/>
        <v>47.081389916999996</v>
      </c>
      <c r="I24" s="6">
        <v>15</v>
      </c>
      <c r="J24" s="45">
        <v>4</v>
      </c>
      <c r="K24" s="45">
        <f t="shared" si="3"/>
        <v>3.1387593278</v>
      </c>
      <c r="L24" s="6" t="s">
        <v>512</v>
      </c>
      <c r="M24" s="6" t="s">
        <v>2</v>
      </c>
      <c r="N24" s="6">
        <v>9</v>
      </c>
      <c r="O24" s="6"/>
      <c r="P24" s="6">
        <v>20</v>
      </c>
      <c r="Q24" s="6">
        <v>30</v>
      </c>
      <c r="R24" s="6">
        <v>50</v>
      </c>
      <c r="S24" s="62">
        <v>2014</v>
      </c>
      <c r="T24" s="6">
        <v>0</v>
      </c>
      <c r="U24" s="6">
        <v>0</v>
      </c>
      <c r="V24" s="43">
        <v>0</v>
      </c>
      <c r="W24" s="6" t="s">
        <v>77</v>
      </c>
    </row>
    <row r="25" spans="1:23" s="2" customFormat="1" ht="60">
      <c r="A25" s="6">
        <v>20</v>
      </c>
      <c r="B25" s="6" t="s">
        <v>79</v>
      </c>
      <c r="C25" s="16">
        <v>21101</v>
      </c>
      <c r="D25" s="16">
        <v>21100026</v>
      </c>
      <c r="E25" s="40" t="s">
        <v>386</v>
      </c>
      <c r="F25" s="47">
        <f t="shared" si="0"/>
        <v>1059.3312731325</v>
      </c>
      <c r="G25" s="47">
        <f t="shared" si="1"/>
        <v>1059.3312731325</v>
      </c>
      <c r="H25" s="47">
        <f t="shared" si="2"/>
        <v>1059.3312731325</v>
      </c>
      <c r="I25" s="6">
        <v>1350</v>
      </c>
      <c r="J25" s="45">
        <v>1</v>
      </c>
      <c r="K25" s="45">
        <f t="shared" si="3"/>
        <v>0.78468983195</v>
      </c>
      <c r="L25" s="6" t="s">
        <v>512</v>
      </c>
      <c r="M25" s="6" t="s">
        <v>2</v>
      </c>
      <c r="N25" s="6">
        <v>9</v>
      </c>
      <c r="O25" s="6"/>
      <c r="P25" s="6">
        <v>20</v>
      </c>
      <c r="Q25" s="6">
        <v>30</v>
      </c>
      <c r="R25" s="6">
        <v>50</v>
      </c>
      <c r="S25" s="62">
        <v>2014</v>
      </c>
      <c r="T25" s="6">
        <v>0</v>
      </c>
      <c r="U25" s="6">
        <v>0</v>
      </c>
      <c r="V25" s="43">
        <v>0</v>
      </c>
      <c r="W25" s="6" t="s">
        <v>77</v>
      </c>
    </row>
    <row r="26" spans="1:23" s="2" customFormat="1" ht="60">
      <c r="A26" s="6">
        <v>21</v>
      </c>
      <c r="B26" s="6" t="s">
        <v>79</v>
      </c>
      <c r="C26" s="16">
        <v>21101</v>
      </c>
      <c r="D26" s="16">
        <v>21100026</v>
      </c>
      <c r="E26" s="40" t="s">
        <v>387</v>
      </c>
      <c r="F26" s="47">
        <f t="shared" si="0"/>
        <v>1588.99690969875</v>
      </c>
      <c r="G26" s="47">
        <f t="shared" si="1"/>
        <v>1588.99690969875</v>
      </c>
      <c r="H26" s="47">
        <f t="shared" si="2"/>
        <v>1588.99690969875</v>
      </c>
      <c r="I26" s="6">
        <v>2025</v>
      </c>
      <c r="J26" s="45">
        <v>1</v>
      </c>
      <c r="K26" s="45">
        <f t="shared" si="3"/>
        <v>0.78468983195</v>
      </c>
      <c r="L26" s="6" t="s">
        <v>512</v>
      </c>
      <c r="M26" s="6" t="s">
        <v>2</v>
      </c>
      <c r="N26" s="6">
        <v>9</v>
      </c>
      <c r="O26" s="6"/>
      <c r="P26" s="6">
        <v>20</v>
      </c>
      <c r="Q26" s="6">
        <v>30</v>
      </c>
      <c r="R26" s="6">
        <v>50</v>
      </c>
      <c r="S26" s="62">
        <v>2014</v>
      </c>
      <c r="T26" s="6">
        <v>0</v>
      </c>
      <c r="U26" s="6">
        <v>0</v>
      </c>
      <c r="V26" s="43">
        <v>0</v>
      </c>
      <c r="W26" s="6" t="s">
        <v>77</v>
      </c>
    </row>
    <row r="27" spans="1:23" s="2" customFormat="1" ht="75">
      <c r="A27" s="6">
        <v>22</v>
      </c>
      <c r="B27" s="6" t="s">
        <v>79</v>
      </c>
      <c r="C27" s="16">
        <v>21101</v>
      </c>
      <c r="D27" s="16">
        <v>21100026</v>
      </c>
      <c r="E27" s="40" t="s">
        <v>388</v>
      </c>
      <c r="F27" s="47">
        <f t="shared" si="0"/>
        <v>1588.99690969875</v>
      </c>
      <c r="G27" s="47">
        <f t="shared" si="1"/>
        <v>1588.99690969875</v>
      </c>
      <c r="H27" s="47">
        <f t="shared" si="2"/>
        <v>1588.99690969875</v>
      </c>
      <c r="I27" s="6">
        <v>2025</v>
      </c>
      <c r="J27" s="45">
        <v>1</v>
      </c>
      <c r="K27" s="45">
        <f t="shared" si="3"/>
        <v>0.78468983195</v>
      </c>
      <c r="L27" s="6" t="s">
        <v>512</v>
      </c>
      <c r="M27" s="6" t="s">
        <v>2</v>
      </c>
      <c r="N27" s="6">
        <v>9</v>
      </c>
      <c r="O27" s="6"/>
      <c r="P27" s="6">
        <v>20</v>
      </c>
      <c r="Q27" s="6">
        <v>30</v>
      </c>
      <c r="R27" s="6">
        <v>50</v>
      </c>
      <c r="S27" s="62">
        <v>2014</v>
      </c>
      <c r="T27" s="6">
        <v>0</v>
      </c>
      <c r="U27" s="6">
        <v>0</v>
      </c>
      <c r="V27" s="43">
        <v>0</v>
      </c>
      <c r="W27" s="6" t="s">
        <v>77</v>
      </c>
    </row>
    <row r="28" spans="1:23" s="2" customFormat="1" ht="75">
      <c r="A28" s="6">
        <v>23</v>
      </c>
      <c r="B28" s="6" t="s">
        <v>79</v>
      </c>
      <c r="C28" s="16">
        <v>21101</v>
      </c>
      <c r="D28" s="16">
        <v>21100026</v>
      </c>
      <c r="E28" s="40" t="s">
        <v>389</v>
      </c>
      <c r="F28" s="47">
        <f t="shared" si="0"/>
        <v>1588.99690969875</v>
      </c>
      <c r="G28" s="47">
        <f t="shared" si="1"/>
        <v>1588.99690969875</v>
      </c>
      <c r="H28" s="47">
        <f t="shared" si="2"/>
        <v>1588.99690969875</v>
      </c>
      <c r="I28" s="6">
        <v>2025</v>
      </c>
      <c r="J28" s="45">
        <v>1</v>
      </c>
      <c r="K28" s="45">
        <f t="shared" si="3"/>
        <v>0.78468983195</v>
      </c>
      <c r="L28" s="6" t="s">
        <v>512</v>
      </c>
      <c r="M28" s="6" t="s">
        <v>2</v>
      </c>
      <c r="N28" s="6">
        <v>9</v>
      </c>
      <c r="O28" s="6"/>
      <c r="P28" s="6">
        <v>20</v>
      </c>
      <c r="Q28" s="6">
        <v>30</v>
      </c>
      <c r="R28" s="6">
        <v>50</v>
      </c>
      <c r="S28" s="62">
        <v>2014</v>
      </c>
      <c r="T28" s="6">
        <v>0</v>
      </c>
      <c r="U28" s="6">
        <v>0</v>
      </c>
      <c r="V28" s="43">
        <v>0</v>
      </c>
      <c r="W28" s="6" t="s">
        <v>77</v>
      </c>
    </row>
    <row r="29" spans="1:23" s="2" customFormat="1" ht="75">
      <c r="A29" s="6">
        <v>24</v>
      </c>
      <c r="B29" s="6" t="s">
        <v>79</v>
      </c>
      <c r="C29" s="16">
        <v>21101</v>
      </c>
      <c r="D29" s="16">
        <v>21100026</v>
      </c>
      <c r="E29" s="40" t="s">
        <v>390</v>
      </c>
      <c r="F29" s="47">
        <f t="shared" si="0"/>
        <v>588.5173739625</v>
      </c>
      <c r="G29" s="47">
        <f t="shared" si="1"/>
        <v>588.5173739625</v>
      </c>
      <c r="H29" s="47">
        <f t="shared" si="2"/>
        <v>588.5173739625</v>
      </c>
      <c r="I29" s="6">
        <v>750</v>
      </c>
      <c r="J29" s="45">
        <v>1</v>
      </c>
      <c r="K29" s="45">
        <f t="shared" si="3"/>
        <v>0.78468983195</v>
      </c>
      <c r="L29" s="6" t="s">
        <v>512</v>
      </c>
      <c r="M29" s="6" t="s">
        <v>2</v>
      </c>
      <c r="N29" s="6">
        <v>9</v>
      </c>
      <c r="O29" s="6"/>
      <c r="P29" s="6">
        <v>20</v>
      </c>
      <c r="Q29" s="6">
        <v>30</v>
      </c>
      <c r="R29" s="6">
        <v>50</v>
      </c>
      <c r="S29" s="62">
        <v>2014</v>
      </c>
      <c r="T29" s="6">
        <v>0</v>
      </c>
      <c r="U29" s="6">
        <v>0</v>
      </c>
      <c r="V29" s="43">
        <v>0</v>
      </c>
      <c r="W29" s="6" t="s">
        <v>77</v>
      </c>
    </row>
    <row r="30" spans="1:23" s="2" customFormat="1" ht="15">
      <c r="A30" s="6">
        <v>25</v>
      </c>
      <c r="B30" s="6" t="s">
        <v>79</v>
      </c>
      <c r="C30" s="16">
        <v>21101</v>
      </c>
      <c r="D30" s="16">
        <v>21100031</v>
      </c>
      <c r="E30" s="40" t="s">
        <v>310</v>
      </c>
      <c r="F30" s="47">
        <f t="shared" si="0"/>
        <v>117.70347479249999</v>
      </c>
      <c r="G30" s="47">
        <f t="shared" si="1"/>
        <v>117.70347479249999</v>
      </c>
      <c r="H30" s="47">
        <f t="shared" si="2"/>
        <v>117.70347479249999</v>
      </c>
      <c r="I30" s="6">
        <v>30</v>
      </c>
      <c r="J30" s="45">
        <v>5</v>
      </c>
      <c r="K30" s="45">
        <f t="shared" si="3"/>
        <v>3.9234491597499996</v>
      </c>
      <c r="L30" s="6" t="s">
        <v>511</v>
      </c>
      <c r="M30" s="6" t="s">
        <v>2</v>
      </c>
      <c r="N30" s="6">
        <v>9</v>
      </c>
      <c r="O30" s="6"/>
      <c r="P30" s="6">
        <v>20</v>
      </c>
      <c r="Q30" s="6">
        <v>30</v>
      </c>
      <c r="R30" s="6">
        <v>50</v>
      </c>
      <c r="S30" s="62">
        <v>2014</v>
      </c>
      <c r="T30" s="6">
        <v>0</v>
      </c>
      <c r="U30" s="6">
        <v>0</v>
      </c>
      <c r="V30" s="43">
        <v>0</v>
      </c>
      <c r="W30" s="6" t="s">
        <v>77</v>
      </c>
    </row>
    <row r="31" spans="1:23" s="2" customFormat="1" ht="30">
      <c r="A31" s="6">
        <v>26</v>
      </c>
      <c r="B31" s="6" t="s">
        <v>79</v>
      </c>
      <c r="C31" s="16">
        <v>21101</v>
      </c>
      <c r="D31" s="16">
        <v>21100032</v>
      </c>
      <c r="E31" s="40" t="s">
        <v>235</v>
      </c>
      <c r="F31" s="47">
        <f t="shared" si="0"/>
        <v>6473.6911135875</v>
      </c>
      <c r="G31" s="47">
        <f t="shared" si="1"/>
        <v>6473.6911135875</v>
      </c>
      <c r="H31" s="47">
        <f t="shared" si="2"/>
        <v>6473.6911135875</v>
      </c>
      <c r="I31" s="6">
        <v>375</v>
      </c>
      <c r="J31" s="45">
        <v>22</v>
      </c>
      <c r="K31" s="45">
        <f t="shared" si="3"/>
        <v>17.2631763029</v>
      </c>
      <c r="L31" s="6" t="s">
        <v>512</v>
      </c>
      <c r="M31" s="6" t="s">
        <v>2</v>
      </c>
      <c r="N31" s="6">
        <v>9</v>
      </c>
      <c r="O31" s="6"/>
      <c r="P31" s="6">
        <v>20</v>
      </c>
      <c r="Q31" s="6">
        <v>30</v>
      </c>
      <c r="R31" s="6">
        <v>50</v>
      </c>
      <c r="S31" s="62">
        <v>2014</v>
      </c>
      <c r="T31" s="6">
        <v>0</v>
      </c>
      <c r="U31" s="6">
        <v>0</v>
      </c>
      <c r="V31" s="43">
        <v>0</v>
      </c>
      <c r="W31" s="6" t="s">
        <v>77</v>
      </c>
    </row>
    <row r="32" spans="1:23" s="2" customFormat="1" ht="30">
      <c r="A32" s="6">
        <v>27</v>
      </c>
      <c r="B32" s="6" t="s">
        <v>79</v>
      </c>
      <c r="C32" s="16">
        <v>21101</v>
      </c>
      <c r="D32" s="16">
        <v>21100034</v>
      </c>
      <c r="E32" s="40" t="s">
        <v>311</v>
      </c>
      <c r="F32" s="47">
        <f t="shared" si="0"/>
        <v>3825.3629307562496</v>
      </c>
      <c r="G32" s="47">
        <f t="shared" si="1"/>
        <v>3825.3629307562496</v>
      </c>
      <c r="H32" s="47">
        <f t="shared" si="2"/>
        <v>3825.3629307562496</v>
      </c>
      <c r="I32" s="6">
        <v>375</v>
      </c>
      <c r="J32" s="45">
        <v>13</v>
      </c>
      <c r="K32" s="45">
        <f t="shared" si="3"/>
        <v>10.20096781535</v>
      </c>
      <c r="L32" s="6" t="s">
        <v>511</v>
      </c>
      <c r="M32" s="6" t="s">
        <v>2</v>
      </c>
      <c r="N32" s="6">
        <v>9</v>
      </c>
      <c r="O32" s="6"/>
      <c r="P32" s="6">
        <v>20</v>
      </c>
      <c r="Q32" s="6">
        <v>30</v>
      </c>
      <c r="R32" s="6">
        <v>50</v>
      </c>
      <c r="S32" s="62">
        <v>2014</v>
      </c>
      <c r="T32" s="6">
        <v>0</v>
      </c>
      <c r="U32" s="6">
        <v>0</v>
      </c>
      <c r="V32" s="43">
        <v>0</v>
      </c>
      <c r="W32" s="6" t="s">
        <v>77</v>
      </c>
    </row>
    <row r="33" spans="1:23" s="2" customFormat="1" ht="30">
      <c r="A33" s="6">
        <v>28</v>
      </c>
      <c r="B33" s="6" t="s">
        <v>79</v>
      </c>
      <c r="C33" s="16">
        <v>21101</v>
      </c>
      <c r="D33" s="16">
        <v>21100034</v>
      </c>
      <c r="E33" s="40" t="s">
        <v>312</v>
      </c>
      <c r="F33" s="47">
        <f t="shared" si="0"/>
        <v>2295.21775845375</v>
      </c>
      <c r="G33" s="47">
        <f t="shared" si="1"/>
        <v>2295.21775845375</v>
      </c>
      <c r="H33" s="47">
        <f t="shared" si="2"/>
        <v>2295.21775845375</v>
      </c>
      <c r="I33" s="6">
        <v>225</v>
      </c>
      <c r="J33" s="45">
        <v>13</v>
      </c>
      <c r="K33" s="45">
        <f t="shared" si="3"/>
        <v>10.20096781535</v>
      </c>
      <c r="L33" s="6" t="s">
        <v>511</v>
      </c>
      <c r="M33" s="6" t="s">
        <v>2</v>
      </c>
      <c r="N33" s="6">
        <v>9</v>
      </c>
      <c r="O33" s="6"/>
      <c r="P33" s="6">
        <v>20</v>
      </c>
      <c r="Q33" s="6">
        <v>30</v>
      </c>
      <c r="R33" s="6">
        <v>50</v>
      </c>
      <c r="S33" s="62">
        <v>2014</v>
      </c>
      <c r="T33" s="6">
        <v>0</v>
      </c>
      <c r="U33" s="6">
        <v>0</v>
      </c>
      <c r="V33" s="43">
        <v>0</v>
      </c>
      <c r="W33" s="6" t="s">
        <v>77</v>
      </c>
    </row>
    <row r="34" spans="1:23" s="2" customFormat="1" ht="45">
      <c r="A34" s="6">
        <v>29</v>
      </c>
      <c r="B34" s="6" t="s">
        <v>79</v>
      </c>
      <c r="C34" s="16">
        <v>21101</v>
      </c>
      <c r="D34" s="16">
        <v>23700033</v>
      </c>
      <c r="E34" s="40" t="s">
        <v>236</v>
      </c>
      <c r="F34" s="47">
        <f t="shared" si="0"/>
        <v>5255.067804569149</v>
      </c>
      <c r="G34" s="47">
        <f t="shared" si="1"/>
        <v>5255.067804569149</v>
      </c>
      <c r="H34" s="47">
        <f t="shared" si="2"/>
        <v>5255.067804569149</v>
      </c>
      <c r="I34" s="6">
        <v>37</v>
      </c>
      <c r="J34" s="45">
        <v>181</v>
      </c>
      <c r="K34" s="45">
        <f t="shared" si="3"/>
        <v>142.02885958295</v>
      </c>
      <c r="L34" s="6" t="s">
        <v>511</v>
      </c>
      <c r="M34" s="6" t="s">
        <v>2</v>
      </c>
      <c r="N34" s="6">
        <v>9</v>
      </c>
      <c r="O34" s="6"/>
      <c r="P34" s="6">
        <v>20</v>
      </c>
      <c r="Q34" s="6">
        <v>30</v>
      </c>
      <c r="R34" s="6">
        <v>50</v>
      </c>
      <c r="S34" s="62">
        <v>2014</v>
      </c>
      <c r="T34" s="6">
        <v>0</v>
      </c>
      <c r="U34" s="6">
        <v>0</v>
      </c>
      <c r="V34" s="43">
        <v>0</v>
      </c>
      <c r="W34" s="6" t="s">
        <v>77</v>
      </c>
    </row>
    <row r="35" spans="1:23" s="2" customFormat="1" ht="15">
      <c r="A35" s="6">
        <v>30</v>
      </c>
      <c r="B35" s="6" t="s">
        <v>79</v>
      </c>
      <c r="C35" s="16">
        <v>21101</v>
      </c>
      <c r="D35" s="16">
        <v>21100036</v>
      </c>
      <c r="E35" s="40" t="s">
        <v>78</v>
      </c>
      <c r="F35" s="47">
        <f t="shared" si="0"/>
        <v>609.70399942515</v>
      </c>
      <c r="G35" s="47">
        <f t="shared" si="1"/>
        <v>609.70399942515</v>
      </c>
      <c r="H35" s="47">
        <f t="shared" si="2"/>
        <v>609.70399942515</v>
      </c>
      <c r="I35" s="6">
        <v>37</v>
      </c>
      <c r="J35" s="45">
        <v>21</v>
      </c>
      <c r="K35" s="45">
        <f t="shared" si="3"/>
        <v>16.47848647095</v>
      </c>
      <c r="L35" s="6" t="s">
        <v>511</v>
      </c>
      <c r="M35" s="6" t="s">
        <v>2</v>
      </c>
      <c r="N35" s="6">
        <v>9</v>
      </c>
      <c r="O35" s="6"/>
      <c r="P35" s="6">
        <v>20</v>
      </c>
      <c r="Q35" s="6">
        <v>30</v>
      </c>
      <c r="R35" s="6">
        <v>50</v>
      </c>
      <c r="S35" s="62">
        <v>2014</v>
      </c>
      <c r="T35" s="6">
        <v>0</v>
      </c>
      <c r="U35" s="6">
        <v>0</v>
      </c>
      <c r="V35" s="43">
        <v>0</v>
      </c>
      <c r="W35" s="6" t="s">
        <v>77</v>
      </c>
    </row>
    <row r="36" spans="1:23" s="2" customFormat="1" ht="30">
      <c r="A36" s="6">
        <v>31</v>
      </c>
      <c r="B36" s="6" t="s">
        <v>79</v>
      </c>
      <c r="C36" s="16">
        <v>21101</v>
      </c>
      <c r="D36" s="16">
        <v>21100041</v>
      </c>
      <c r="E36" s="40" t="s">
        <v>52</v>
      </c>
      <c r="F36" s="47">
        <f t="shared" si="0"/>
        <v>470.81389916999996</v>
      </c>
      <c r="G36" s="47">
        <f t="shared" si="1"/>
        <v>470.81389916999996</v>
      </c>
      <c r="H36" s="47">
        <f t="shared" si="2"/>
        <v>470.81389916999996</v>
      </c>
      <c r="I36" s="6">
        <v>150</v>
      </c>
      <c r="J36" s="45">
        <v>4</v>
      </c>
      <c r="K36" s="45">
        <f t="shared" si="3"/>
        <v>3.1387593278</v>
      </c>
      <c r="L36" s="6" t="s">
        <v>511</v>
      </c>
      <c r="M36" s="6" t="s">
        <v>2</v>
      </c>
      <c r="N36" s="6">
        <v>9</v>
      </c>
      <c r="O36" s="6"/>
      <c r="P36" s="6">
        <v>20</v>
      </c>
      <c r="Q36" s="6">
        <v>30</v>
      </c>
      <c r="R36" s="6">
        <v>50</v>
      </c>
      <c r="S36" s="62">
        <v>2014</v>
      </c>
      <c r="T36" s="6">
        <v>0</v>
      </c>
      <c r="U36" s="6">
        <v>0</v>
      </c>
      <c r="V36" s="43">
        <v>0</v>
      </c>
      <c r="W36" s="6" t="s">
        <v>77</v>
      </c>
    </row>
    <row r="37" spans="1:23" s="2" customFormat="1" ht="30">
      <c r="A37" s="6">
        <v>32</v>
      </c>
      <c r="B37" s="6" t="s">
        <v>79</v>
      </c>
      <c r="C37" s="16">
        <v>21101</v>
      </c>
      <c r="D37" s="16">
        <v>21100041</v>
      </c>
      <c r="E37" s="40" t="s">
        <v>116</v>
      </c>
      <c r="F37" s="47">
        <f t="shared" si="0"/>
        <v>42373.2509253</v>
      </c>
      <c r="G37" s="47">
        <f t="shared" si="1"/>
        <v>42373.2509253</v>
      </c>
      <c r="H37" s="47">
        <f t="shared" si="2"/>
        <v>42373.2509253</v>
      </c>
      <c r="I37" s="6">
        <v>2250</v>
      </c>
      <c r="J37" s="45">
        <v>24</v>
      </c>
      <c r="K37" s="45">
        <f t="shared" si="3"/>
        <v>18.8325559668</v>
      </c>
      <c r="L37" s="6" t="s">
        <v>511</v>
      </c>
      <c r="M37" s="6" t="s">
        <v>2</v>
      </c>
      <c r="N37" s="6">
        <v>9</v>
      </c>
      <c r="O37" s="6"/>
      <c r="P37" s="6">
        <v>20</v>
      </c>
      <c r="Q37" s="6">
        <v>30</v>
      </c>
      <c r="R37" s="6">
        <v>50</v>
      </c>
      <c r="S37" s="62">
        <v>2014</v>
      </c>
      <c r="T37" s="6">
        <v>0</v>
      </c>
      <c r="U37" s="6">
        <v>0</v>
      </c>
      <c r="V37" s="43">
        <v>0</v>
      </c>
      <c r="W37" s="6" t="s">
        <v>77</v>
      </c>
    </row>
    <row r="38" spans="1:23" s="2" customFormat="1" ht="30">
      <c r="A38" s="6">
        <v>33</v>
      </c>
      <c r="B38" s="6" t="s">
        <v>79</v>
      </c>
      <c r="C38" s="16">
        <v>21101</v>
      </c>
      <c r="D38" s="16">
        <v>21100041</v>
      </c>
      <c r="E38" s="40" t="s">
        <v>167</v>
      </c>
      <c r="F38" s="47">
        <f t="shared" si="0"/>
        <v>3961.8989615155497</v>
      </c>
      <c r="G38" s="47">
        <f t="shared" si="1"/>
        <v>3961.8989615155497</v>
      </c>
      <c r="H38" s="47">
        <f t="shared" si="2"/>
        <v>3961.8989615155497</v>
      </c>
      <c r="I38" s="6">
        <v>187</v>
      </c>
      <c r="J38" s="45">
        <v>27</v>
      </c>
      <c r="K38" s="45">
        <f t="shared" si="3"/>
        <v>21.18662546265</v>
      </c>
      <c r="L38" s="6" t="s">
        <v>511</v>
      </c>
      <c r="M38" s="6" t="s">
        <v>2</v>
      </c>
      <c r="N38" s="6">
        <v>9</v>
      </c>
      <c r="O38" s="6"/>
      <c r="P38" s="6">
        <v>20</v>
      </c>
      <c r="Q38" s="6">
        <v>30</v>
      </c>
      <c r="R38" s="6">
        <v>50</v>
      </c>
      <c r="S38" s="62">
        <v>2014</v>
      </c>
      <c r="T38" s="6">
        <v>0</v>
      </c>
      <c r="U38" s="6">
        <v>0</v>
      </c>
      <c r="V38" s="43">
        <v>0</v>
      </c>
      <c r="W38" s="6" t="s">
        <v>77</v>
      </c>
    </row>
    <row r="39" spans="1:23" s="2" customFormat="1" ht="30">
      <c r="A39" s="6">
        <v>34</v>
      </c>
      <c r="B39" s="6" t="s">
        <v>79</v>
      </c>
      <c r="C39" s="16">
        <v>21101</v>
      </c>
      <c r="D39" s="16">
        <v>21100041</v>
      </c>
      <c r="E39" s="40" t="s">
        <v>168</v>
      </c>
      <c r="F39" s="47">
        <f t="shared" si="0"/>
        <v>725.8380945537499</v>
      </c>
      <c r="G39" s="47">
        <f t="shared" si="1"/>
        <v>725.8380945537499</v>
      </c>
      <c r="H39" s="47">
        <f t="shared" si="2"/>
        <v>725.8380945537499</v>
      </c>
      <c r="I39" s="6">
        <v>37</v>
      </c>
      <c r="J39" s="45">
        <v>25</v>
      </c>
      <c r="K39" s="45">
        <f t="shared" si="3"/>
        <v>19.617245798749998</v>
      </c>
      <c r="L39" s="6" t="s">
        <v>511</v>
      </c>
      <c r="M39" s="6" t="s">
        <v>2</v>
      </c>
      <c r="N39" s="6">
        <v>9</v>
      </c>
      <c r="O39" s="6"/>
      <c r="P39" s="6">
        <v>20</v>
      </c>
      <c r="Q39" s="6">
        <v>30</v>
      </c>
      <c r="R39" s="6">
        <v>50</v>
      </c>
      <c r="S39" s="62">
        <v>2014</v>
      </c>
      <c r="T39" s="6">
        <v>0</v>
      </c>
      <c r="U39" s="6">
        <v>0</v>
      </c>
      <c r="V39" s="43">
        <v>0</v>
      </c>
      <c r="W39" s="6" t="s">
        <v>77</v>
      </c>
    </row>
    <row r="40" spans="1:23" s="2" customFormat="1" ht="30">
      <c r="A40" s="6">
        <v>35</v>
      </c>
      <c r="B40" s="6" t="s">
        <v>79</v>
      </c>
      <c r="C40" s="16">
        <v>21101</v>
      </c>
      <c r="D40" s="16">
        <v>27100046</v>
      </c>
      <c r="E40" s="40" t="s">
        <v>372</v>
      </c>
      <c r="F40" s="47">
        <f t="shared" si="0"/>
        <v>50023.9767868125</v>
      </c>
      <c r="G40" s="47">
        <f t="shared" si="1"/>
        <v>50023.9767868125</v>
      </c>
      <c r="H40" s="47">
        <f t="shared" si="2"/>
        <v>50023.9767868125</v>
      </c>
      <c r="I40" s="6">
        <v>750</v>
      </c>
      <c r="J40" s="45">
        <v>85</v>
      </c>
      <c r="K40" s="45">
        <f t="shared" si="3"/>
        <v>66.69863571575</v>
      </c>
      <c r="L40" s="6" t="s">
        <v>511</v>
      </c>
      <c r="M40" s="6" t="s">
        <v>2</v>
      </c>
      <c r="N40" s="6">
        <v>9</v>
      </c>
      <c r="O40" s="6"/>
      <c r="P40" s="6">
        <v>20</v>
      </c>
      <c r="Q40" s="6">
        <v>30</v>
      </c>
      <c r="R40" s="6">
        <v>50</v>
      </c>
      <c r="S40" s="62">
        <v>2014</v>
      </c>
      <c r="T40" s="6">
        <v>0</v>
      </c>
      <c r="U40" s="6">
        <v>0</v>
      </c>
      <c r="V40" s="43">
        <v>0</v>
      </c>
      <c r="W40" s="6" t="s">
        <v>77</v>
      </c>
    </row>
    <row r="41" spans="1:23" s="2" customFormat="1" ht="30">
      <c r="A41" s="6">
        <v>36</v>
      </c>
      <c r="B41" s="6" t="s">
        <v>79</v>
      </c>
      <c r="C41" s="16">
        <v>21101</v>
      </c>
      <c r="D41" s="16">
        <v>27100046</v>
      </c>
      <c r="E41" s="40" t="s">
        <v>373</v>
      </c>
      <c r="F41" s="47">
        <f t="shared" si="0"/>
        <v>11299.53358008</v>
      </c>
      <c r="G41" s="47">
        <f t="shared" si="1"/>
        <v>11299.53358008</v>
      </c>
      <c r="H41" s="47">
        <f t="shared" si="2"/>
        <v>11299.53358008</v>
      </c>
      <c r="I41" s="6">
        <v>75</v>
      </c>
      <c r="J41" s="45">
        <v>192</v>
      </c>
      <c r="K41" s="45">
        <f t="shared" si="3"/>
        <v>150.6604477344</v>
      </c>
      <c r="L41" s="6" t="s">
        <v>511</v>
      </c>
      <c r="M41" s="6" t="s">
        <v>2</v>
      </c>
      <c r="N41" s="6">
        <v>9</v>
      </c>
      <c r="O41" s="6"/>
      <c r="P41" s="6">
        <v>20</v>
      </c>
      <c r="Q41" s="6">
        <v>30</v>
      </c>
      <c r="R41" s="6">
        <v>50</v>
      </c>
      <c r="S41" s="62">
        <v>2014</v>
      </c>
      <c r="T41" s="6">
        <v>0</v>
      </c>
      <c r="U41" s="6">
        <v>0</v>
      </c>
      <c r="V41" s="43">
        <v>0</v>
      </c>
      <c r="W41" s="6" t="s">
        <v>77</v>
      </c>
    </row>
    <row r="42" spans="1:23" s="2" customFormat="1" ht="30">
      <c r="A42" s="6">
        <v>37</v>
      </c>
      <c r="B42" s="6" t="s">
        <v>79</v>
      </c>
      <c r="C42" s="16">
        <v>21101</v>
      </c>
      <c r="D42" s="16">
        <v>21100041</v>
      </c>
      <c r="E42" s="40" t="s">
        <v>169</v>
      </c>
      <c r="F42" s="47">
        <f t="shared" si="0"/>
        <v>1177.034747925</v>
      </c>
      <c r="G42" s="47">
        <f t="shared" si="1"/>
        <v>1177.034747925</v>
      </c>
      <c r="H42" s="47">
        <f t="shared" si="2"/>
        <v>1177.034747925</v>
      </c>
      <c r="I42" s="6">
        <v>150</v>
      </c>
      <c r="J42" s="45">
        <v>10</v>
      </c>
      <c r="K42" s="45">
        <f t="shared" si="3"/>
        <v>7.846898319499999</v>
      </c>
      <c r="L42" s="6" t="s">
        <v>511</v>
      </c>
      <c r="M42" s="6" t="s">
        <v>2</v>
      </c>
      <c r="N42" s="6">
        <v>9</v>
      </c>
      <c r="O42" s="6"/>
      <c r="P42" s="6">
        <v>20</v>
      </c>
      <c r="Q42" s="6">
        <v>30</v>
      </c>
      <c r="R42" s="6">
        <v>50</v>
      </c>
      <c r="S42" s="62">
        <v>2014</v>
      </c>
      <c r="T42" s="6">
        <v>0</v>
      </c>
      <c r="U42" s="6">
        <v>0</v>
      </c>
      <c r="V42" s="43">
        <v>0</v>
      </c>
      <c r="W42" s="6" t="s">
        <v>77</v>
      </c>
    </row>
    <row r="43" spans="1:23" s="2" customFormat="1" ht="30">
      <c r="A43" s="6">
        <v>38</v>
      </c>
      <c r="B43" s="6" t="s">
        <v>79</v>
      </c>
      <c r="C43" s="16">
        <v>21101</v>
      </c>
      <c r="D43" s="16">
        <v>21100041</v>
      </c>
      <c r="E43" s="40" t="s">
        <v>53</v>
      </c>
      <c r="F43" s="47">
        <f t="shared" si="0"/>
        <v>1177.034747925</v>
      </c>
      <c r="G43" s="47">
        <f t="shared" si="1"/>
        <v>1177.034747925</v>
      </c>
      <c r="H43" s="47">
        <f t="shared" si="2"/>
        <v>1177.034747925</v>
      </c>
      <c r="I43" s="6">
        <v>375</v>
      </c>
      <c r="J43" s="45">
        <v>4</v>
      </c>
      <c r="K43" s="45">
        <f t="shared" si="3"/>
        <v>3.1387593278</v>
      </c>
      <c r="L43" s="6" t="s">
        <v>511</v>
      </c>
      <c r="M43" s="6" t="s">
        <v>2</v>
      </c>
      <c r="N43" s="6">
        <v>9</v>
      </c>
      <c r="O43" s="6"/>
      <c r="P43" s="6">
        <v>20</v>
      </c>
      <c r="Q43" s="6">
        <v>30</v>
      </c>
      <c r="R43" s="6">
        <v>50</v>
      </c>
      <c r="S43" s="62">
        <v>2014</v>
      </c>
      <c r="T43" s="6">
        <v>0</v>
      </c>
      <c r="U43" s="6">
        <v>0</v>
      </c>
      <c r="V43" s="43">
        <v>0</v>
      </c>
      <c r="W43" s="6" t="s">
        <v>77</v>
      </c>
    </row>
    <row r="44" spans="1:23" s="2" customFormat="1" ht="75">
      <c r="A44" s="6">
        <v>39</v>
      </c>
      <c r="B44" s="6" t="s">
        <v>79</v>
      </c>
      <c r="C44" s="16">
        <v>21101</v>
      </c>
      <c r="D44" s="16">
        <v>21100041</v>
      </c>
      <c r="E44" s="40" t="s">
        <v>313</v>
      </c>
      <c r="F44" s="47">
        <f t="shared" si="0"/>
        <v>5414.359840455</v>
      </c>
      <c r="G44" s="47">
        <f t="shared" si="1"/>
        <v>5414.359840455</v>
      </c>
      <c r="H44" s="47">
        <f t="shared" si="2"/>
        <v>5414.359840455</v>
      </c>
      <c r="I44" s="6">
        <v>300</v>
      </c>
      <c r="J44" s="45">
        <v>23</v>
      </c>
      <c r="K44" s="45">
        <f t="shared" si="3"/>
        <v>18.04786613485</v>
      </c>
      <c r="L44" s="6" t="s">
        <v>511</v>
      </c>
      <c r="M44" s="6" t="s">
        <v>2</v>
      </c>
      <c r="N44" s="6">
        <v>9</v>
      </c>
      <c r="O44" s="6"/>
      <c r="P44" s="6">
        <v>20</v>
      </c>
      <c r="Q44" s="6">
        <v>30</v>
      </c>
      <c r="R44" s="6">
        <v>50</v>
      </c>
      <c r="S44" s="62">
        <v>2014</v>
      </c>
      <c r="T44" s="6">
        <v>0</v>
      </c>
      <c r="U44" s="6">
        <v>0</v>
      </c>
      <c r="V44" s="43">
        <v>0</v>
      </c>
      <c r="W44" s="6" t="s">
        <v>77</v>
      </c>
    </row>
    <row r="45" spans="1:23" s="2" customFormat="1" ht="75">
      <c r="A45" s="6">
        <v>40</v>
      </c>
      <c r="B45" s="6" t="s">
        <v>79</v>
      </c>
      <c r="C45" s="16">
        <v>21101</v>
      </c>
      <c r="D45" s="16">
        <v>21100041</v>
      </c>
      <c r="E45" s="40" t="s">
        <v>314</v>
      </c>
      <c r="F45" s="47">
        <f t="shared" si="0"/>
        <v>7195.605758981499</v>
      </c>
      <c r="G45" s="47">
        <f t="shared" si="1"/>
        <v>7195.605758981499</v>
      </c>
      <c r="H45" s="47">
        <f t="shared" si="2"/>
        <v>7195.605758981499</v>
      </c>
      <c r="I45" s="6">
        <v>262</v>
      </c>
      <c r="J45" s="45">
        <v>35</v>
      </c>
      <c r="K45" s="45">
        <f t="shared" si="3"/>
        <v>27.464144118249997</v>
      </c>
      <c r="L45" s="6" t="s">
        <v>511</v>
      </c>
      <c r="M45" s="6" t="s">
        <v>2</v>
      </c>
      <c r="N45" s="6">
        <v>9</v>
      </c>
      <c r="O45" s="6"/>
      <c r="P45" s="6">
        <v>20</v>
      </c>
      <c r="Q45" s="6">
        <v>30</v>
      </c>
      <c r="R45" s="6">
        <v>50</v>
      </c>
      <c r="S45" s="62">
        <v>2014</v>
      </c>
      <c r="T45" s="6">
        <v>0</v>
      </c>
      <c r="U45" s="6">
        <v>0</v>
      </c>
      <c r="V45" s="43">
        <v>0</v>
      </c>
      <c r="W45" s="6" t="s">
        <v>77</v>
      </c>
    </row>
    <row r="46" spans="1:23" s="2" customFormat="1" ht="75">
      <c r="A46" s="6">
        <v>41</v>
      </c>
      <c r="B46" s="6" t="s">
        <v>79</v>
      </c>
      <c r="C46" s="16">
        <v>21101</v>
      </c>
      <c r="D46" s="16">
        <v>21100041</v>
      </c>
      <c r="E46" s="40" t="s">
        <v>315</v>
      </c>
      <c r="F46" s="47">
        <f t="shared" si="0"/>
        <v>2354.06949585</v>
      </c>
      <c r="G46" s="47">
        <f t="shared" si="1"/>
        <v>2354.06949585</v>
      </c>
      <c r="H46" s="47">
        <f t="shared" si="2"/>
        <v>2354.06949585</v>
      </c>
      <c r="I46" s="6">
        <v>150</v>
      </c>
      <c r="J46" s="45">
        <v>20</v>
      </c>
      <c r="K46" s="45">
        <f t="shared" si="3"/>
        <v>15.693796638999999</v>
      </c>
      <c r="L46" s="6" t="s">
        <v>511</v>
      </c>
      <c r="M46" s="6" t="s">
        <v>2</v>
      </c>
      <c r="N46" s="6">
        <v>9</v>
      </c>
      <c r="O46" s="6"/>
      <c r="P46" s="6">
        <v>20</v>
      </c>
      <c r="Q46" s="6">
        <v>30</v>
      </c>
      <c r="R46" s="6">
        <v>50</v>
      </c>
      <c r="S46" s="62">
        <v>2014</v>
      </c>
      <c r="T46" s="6">
        <v>0</v>
      </c>
      <c r="U46" s="6">
        <v>0</v>
      </c>
      <c r="V46" s="43">
        <v>0</v>
      </c>
      <c r="W46" s="6" t="s">
        <v>77</v>
      </c>
    </row>
    <row r="47" spans="1:23" s="2" customFormat="1" ht="75">
      <c r="A47" s="6">
        <v>42</v>
      </c>
      <c r="B47" s="6" t="s">
        <v>79</v>
      </c>
      <c r="C47" s="16">
        <v>21101</v>
      </c>
      <c r="D47" s="16">
        <v>21100041</v>
      </c>
      <c r="E47" s="40" t="s">
        <v>316</v>
      </c>
      <c r="F47" s="47">
        <f t="shared" si="0"/>
        <v>2236.3660210575</v>
      </c>
      <c r="G47" s="47">
        <f t="shared" si="1"/>
        <v>2236.3660210575</v>
      </c>
      <c r="H47" s="47">
        <f t="shared" si="2"/>
        <v>2236.3660210575</v>
      </c>
      <c r="I47" s="6">
        <v>150</v>
      </c>
      <c r="J47" s="45">
        <v>19</v>
      </c>
      <c r="K47" s="45">
        <f t="shared" si="3"/>
        <v>14.90910680705</v>
      </c>
      <c r="L47" s="6" t="s">
        <v>511</v>
      </c>
      <c r="M47" s="6" t="s">
        <v>2</v>
      </c>
      <c r="N47" s="6">
        <v>9</v>
      </c>
      <c r="O47" s="6"/>
      <c r="P47" s="6">
        <v>20</v>
      </c>
      <c r="Q47" s="6">
        <v>30</v>
      </c>
      <c r="R47" s="6">
        <v>50</v>
      </c>
      <c r="S47" s="62">
        <v>2014</v>
      </c>
      <c r="T47" s="6">
        <v>0</v>
      </c>
      <c r="U47" s="6">
        <v>0</v>
      </c>
      <c r="V47" s="43">
        <v>0</v>
      </c>
      <c r="W47" s="6" t="s">
        <v>77</v>
      </c>
    </row>
    <row r="48" spans="1:23" s="2" customFormat="1" ht="75">
      <c r="A48" s="6">
        <v>43</v>
      </c>
      <c r="B48" s="6" t="s">
        <v>79</v>
      </c>
      <c r="C48" s="16">
        <v>21101</v>
      </c>
      <c r="D48" s="16">
        <v>21100041</v>
      </c>
      <c r="E48" s="40" t="s">
        <v>317</v>
      </c>
      <c r="F48" s="47">
        <f t="shared" si="0"/>
        <v>27071.799202275</v>
      </c>
      <c r="G48" s="47">
        <f t="shared" si="1"/>
        <v>27071.799202275</v>
      </c>
      <c r="H48" s="47">
        <f t="shared" si="2"/>
        <v>27071.799202275</v>
      </c>
      <c r="I48" s="6">
        <v>750</v>
      </c>
      <c r="J48" s="45">
        <v>46</v>
      </c>
      <c r="K48" s="45">
        <f t="shared" si="3"/>
        <v>36.0957322697</v>
      </c>
      <c r="L48" s="6" t="s">
        <v>511</v>
      </c>
      <c r="M48" s="6" t="s">
        <v>2</v>
      </c>
      <c r="N48" s="6">
        <v>9</v>
      </c>
      <c r="O48" s="6"/>
      <c r="P48" s="6">
        <v>20</v>
      </c>
      <c r="Q48" s="6">
        <v>30</v>
      </c>
      <c r="R48" s="6">
        <v>50</v>
      </c>
      <c r="S48" s="62">
        <v>2014</v>
      </c>
      <c r="T48" s="6">
        <v>0</v>
      </c>
      <c r="U48" s="6">
        <v>0</v>
      </c>
      <c r="V48" s="43">
        <v>0</v>
      </c>
      <c r="W48" s="6" t="s">
        <v>77</v>
      </c>
    </row>
    <row r="49" spans="1:23" s="2" customFormat="1" ht="75">
      <c r="A49" s="6">
        <v>44</v>
      </c>
      <c r="B49" s="6" t="s">
        <v>79</v>
      </c>
      <c r="C49" s="16">
        <v>21101</v>
      </c>
      <c r="D49" s="16">
        <v>21100041</v>
      </c>
      <c r="E49" s="40" t="s">
        <v>318</v>
      </c>
      <c r="F49" s="47">
        <f t="shared" si="0"/>
        <v>31073.71734522</v>
      </c>
      <c r="G49" s="47">
        <f t="shared" si="1"/>
        <v>31073.71734522</v>
      </c>
      <c r="H49" s="47">
        <f t="shared" si="2"/>
        <v>31073.71734522</v>
      </c>
      <c r="I49" s="6">
        <v>900</v>
      </c>
      <c r="J49" s="45">
        <v>44</v>
      </c>
      <c r="K49" s="45">
        <f t="shared" si="3"/>
        <v>34.5263526058</v>
      </c>
      <c r="L49" s="6" t="s">
        <v>511</v>
      </c>
      <c r="M49" s="6" t="s">
        <v>2</v>
      </c>
      <c r="N49" s="6">
        <v>9</v>
      </c>
      <c r="O49" s="6"/>
      <c r="P49" s="6">
        <v>20</v>
      </c>
      <c r="Q49" s="6">
        <v>30</v>
      </c>
      <c r="R49" s="6">
        <v>50</v>
      </c>
      <c r="S49" s="62">
        <v>2014</v>
      </c>
      <c r="T49" s="6">
        <v>0</v>
      </c>
      <c r="U49" s="6">
        <v>0</v>
      </c>
      <c r="V49" s="43">
        <v>0</v>
      </c>
      <c r="W49" s="6" t="s">
        <v>77</v>
      </c>
    </row>
    <row r="50" spans="1:23" s="2" customFormat="1" ht="30">
      <c r="A50" s="6">
        <v>45</v>
      </c>
      <c r="B50" s="6" t="s">
        <v>79</v>
      </c>
      <c r="C50" s="16">
        <v>21101</v>
      </c>
      <c r="D50" s="16">
        <v>21100061</v>
      </c>
      <c r="E50" s="40" t="s">
        <v>170</v>
      </c>
      <c r="F50" s="47">
        <f t="shared" si="0"/>
        <v>1035.790578174</v>
      </c>
      <c r="G50" s="47">
        <f t="shared" si="1"/>
        <v>1035.790578174</v>
      </c>
      <c r="H50" s="47">
        <f t="shared" si="2"/>
        <v>1035.790578174</v>
      </c>
      <c r="I50" s="6">
        <v>60</v>
      </c>
      <c r="J50" s="45">
        <v>22</v>
      </c>
      <c r="K50" s="45">
        <f t="shared" si="3"/>
        <v>17.2631763029</v>
      </c>
      <c r="L50" s="6" t="s">
        <v>512</v>
      </c>
      <c r="M50" s="6" t="s">
        <v>2</v>
      </c>
      <c r="N50" s="6">
        <v>9</v>
      </c>
      <c r="O50" s="6"/>
      <c r="P50" s="6">
        <v>20</v>
      </c>
      <c r="Q50" s="6">
        <v>30</v>
      </c>
      <c r="R50" s="6">
        <v>50</v>
      </c>
      <c r="S50" s="62">
        <v>2014</v>
      </c>
      <c r="T50" s="6">
        <v>0</v>
      </c>
      <c r="U50" s="6">
        <v>0</v>
      </c>
      <c r="V50" s="43">
        <v>0</v>
      </c>
      <c r="W50" s="6" t="s">
        <v>77</v>
      </c>
    </row>
    <row r="51" spans="1:23" s="2" customFormat="1" ht="30">
      <c r="A51" s="6">
        <v>46</v>
      </c>
      <c r="B51" s="6" t="s">
        <v>79</v>
      </c>
      <c r="C51" s="16">
        <v>21101</v>
      </c>
      <c r="D51" s="16">
        <v>21100063</v>
      </c>
      <c r="E51" s="40" t="s">
        <v>237</v>
      </c>
      <c r="F51" s="47">
        <f t="shared" si="0"/>
        <v>293.4739971493</v>
      </c>
      <c r="G51" s="47">
        <f t="shared" si="1"/>
        <v>293.4739971493</v>
      </c>
      <c r="H51" s="47">
        <f t="shared" si="2"/>
        <v>293.4739971493</v>
      </c>
      <c r="I51" s="6">
        <v>187</v>
      </c>
      <c r="J51" s="45">
        <v>2</v>
      </c>
      <c r="K51" s="45">
        <f t="shared" si="3"/>
        <v>1.5693796639</v>
      </c>
      <c r="L51" s="6" t="s">
        <v>511</v>
      </c>
      <c r="M51" s="6" t="s">
        <v>2</v>
      </c>
      <c r="N51" s="6">
        <v>9</v>
      </c>
      <c r="O51" s="6"/>
      <c r="P51" s="6">
        <v>20</v>
      </c>
      <c r="Q51" s="6">
        <v>30</v>
      </c>
      <c r="R51" s="6">
        <v>50</v>
      </c>
      <c r="S51" s="62">
        <v>2014</v>
      </c>
      <c r="T51" s="6">
        <v>0</v>
      </c>
      <c r="U51" s="6">
        <v>0</v>
      </c>
      <c r="V51" s="43">
        <v>0</v>
      </c>
      <c r="W51" s="6" t="s">
        <v>77</v>
      </c>
    </row>
    <row r="52" spans="1:23" s="2" customFormat="1" ht="30">
      <c r="A52" s="6">
        <v>47</v>
      </c>
      <c r="B52" s="6" t="s">
        <v>79</v>
      </c>
      <c r="C52" s="16">
        <v>21101</v>
      </c>
      <c r="D52" s="16">
        <v>21100063</v>
      </c>
      <c r="E52" s="40" t="s">
        <v>238</v>
      </c>
      <c r="F52" s="47">
        <f t="shared" si="0"/>
        <v>882.7760609437499</v>
      </c>
      <c r="G52" s="47">
        <f t="shared" si="1"/>
        <v>882.7760609437499</v>
      </c>
      <c r="H52" s="47">
        <f t="shared" si="2"/>
        <v>882.7760609437499</v>
      </c>
      <c r="I52" s="6">
        <v>225</v>
      </c>
      <c r="J52" s="45">
        <v>5</v>
      </c>
      <c r="K52" s="45">
        <f t="shared" si="3"/>
        <v>3.9234491597499996</v>
      </c>
      <c r="L52" s="6" t="s">
        <v>511</v>
      </c>
      <c r="M52" s="6" t="s">
        <v>2</v>
      </c>
      <c r="N52" s="6">
        <v>9</v>
      </c>
      <c r="O52" s="6"/>
      <c r="P52" s="6">
        <v>20</v>
      </c>
      <c r="Q52" s="6">
        <v>30</v>
      </c>
      <c r="R52" s="6">
        <v>50</v>
      </c>
      <c r="S52" s="62">
        <v>2014</v>
      </c>
      <c r="T52" s="6">
        <v>0</v>
      </c>
      <c r="U52" s="6">
        <v>0</v>
      </c>
      <c r="V52" s="43">
        <v>0</v>
      </c>
      <c r="W52" s="6" t="s">
        <v>77</v>
      </c>
    </row>
    <row r="53" spans="1:23" s="2" customFormat="1" ht="30">
      <c r="A53" s="6">
        <v>48</v>
      </c>
      <c r="B53" s="6" t="s">
        <v>79</v>
      </c>
      <c r="C53" s="16">
        <v>21101</v>
      </c>
      <c r="D53" s="16">
        <v>21100063</v>
      </c>
      <c r="E53" s="40" t="s">
        <v>117</v>
      </c>
      <c r="F53" s="47">
        <f t="shared" si="0"/>
        <v>3295.69729419</v>
      </c>
      <c r="G53" s="47">
        <f t="shared" si="1"/>
        <v>3295.69729419</v>
      </c>
      <c r="H53" s="47">
        <f t="shared" si="2"/>
        <v>3295.69729419</v>
      </c>
      <c r="I53" s="6">
        <v>600</v>
      </c>
      <c r="J53" s="45">
        <v>7</v>
      </c>
      <c r="K53" s="45">
        <f t="shared" si="3"/>
        <v>5.49282882365</v>
      </c>
      <c r="L53" s="6" t="s">
        <v>511</v>
      </c>
      <c r="M53" s="6" t="s">
        <v>2</v>
      </c>
      <c r="N53" s="6">
        <v>9</v>
      </c>
      <c r="O53" s="6"/>
      <c r="P53" s="6">
        <v>20</v>
      </c>
      <c r="Q53" s="6">
        <v>30</v>
      </c>
      <c r="R53" s="6">
        <v>50</v>
      </c>
      <c r="S53" s="62">
        <v>2014</v>
      </c>
      <c r="T53" s="6">
        <v>0</v>
      </c>
      <c r="U53" s="6">
        <v>0</v>
      </c>
      <c r="V53" s="43">
        <v>0</v>
      </c>
      <c r="W53" s="6" t="s">
        <v>77</v>
      </c>
    </row>
    <row r="54" spans="1:23" s="2" customFormat="1" ht="30">
      <c r="A54" s="6">
        <v>49</v>
      </c>
      <c r="B54" s="6" t="s">
        <v>79</v>
      </c>
      <c r="C54" s="16">
        <v>21101</v>
      </c>
      <c r="D54" s="16">
        <v>21100063</v>
      </c>
      <c r="E54" s="40" t="s">
        <v>118</v>
      </c>
      <c r="F54" s="47">
        <f t="shared" si="0"/>
        <v>11299.53358008</v>
      </c>
      <c r="G54" s="47">
        <f t="shared" si="1"/>
        <v>11299.53358008</v>
      </c>
      <c r="H54" s="47">
        <f t="shared" si="2"/>
        <v>11299.53358008</v>
      </c>
      <c r="I54" s="6">
        <v>600</v>
      </c>
      <c r="J54" s="45">
        <v>24</v>
      </c>
      <c r="K54" s="45">
        <f t="shared" si="3"/>
        <v>18.8325559668</v>
      </c>
      <c r="L54" s="6" t="s">
        <v>511</v>
      </c>
      <c r="M54" s="6" t="s">
        <v>2</v>
      </c>
      <c r="N54" s="6">
        <v>9</v>
      </c>
      <c r="O54" s="6"/>
      <c r="P54" s="6">
        <v>20</v>
      </c>
      <c r="Q54" s="6">
        <v>30</v>
      </c>
      <c r="R54" s="6">
        <v>50</v>
      </c>
      <c r="S54" s="62">
        <v>2014</v>
      </c>
      <c r="T54" s="6">
        <v>0</v>
      </c>
      <c r="U54" s="6">
        <v>0</v>
      </c>
      <c r="V54" s="43">
        <v>0</v>
      </c>
      <c r="W54" s="6" t="s">
        <v>77</v>
      </c>
    </row>
    <row r="55" spans="1:23" s="2" customFormat="1" ht="30">
      <c r="A55" s="6">
        <v>50</v>
      </c>
      <c r="B55" s="6" t="s">
        <v>79</v>
      </c>
      <c r="C55" s="16">
        <v>21101</v>
      </c>
      <c r="D55" s="16">
        <v>21100064</v>
      </c>
      <c r="E55" s="40" t="s">
        <v>119</v>
      </c>
      <c r="F55" s="47">
        <f t="shared" si="0"/>
        <v>6591.39458838</v>
      </c>
      <c r="G55" s="47">
        <f t="shared" si="1"/>
        <v>6591.39458838</v>
      </c>
      <c r="H55" s="47">
        <f t="shared" si="2"/>
        <v>6591.39458838</v>
      </c>
      <c r="I55" s="6">
        <v>600</v>
      </c>
      <c r="J55" s="45">
        <v>14</v>
      </c>
      <c r="K55" s="45">
        <f t="shared" si="3"/>
        <v>10.9856576473</v>
      </c>
      <c r="L55" s="6" t="s">
        <v>511</v>
      </c>
      <c r="M55" s="6" t="s">
        <v>2</v>
      </c>
      <c r="N55" s="6">
        <v>9</v>
      </c>
      <c r="O55" s="6"/>
      <c r="P55" s="6">
        <v>20</v>
      </c>
      <c r="Q55" s="6">
        <v>30</v>
      </c>
      <c r="R55" s="6">
        <v>50</v>
      </c>
      <c r="S55" s="62">
        <v>2014</v>
      </c>
      <c r="T55" s="6">
        <v>0</v>
      </c>
      <c r="U55" s="6">
        <v>0</v>
      </c>
      <c r="V55" s="43">
        <v>0</v>
      </c>
      <c r="W55" s="6" t="s">
        <v>77</v>
      </c>
    </row>
    <row r="56" spans="1:23" s="2" customFormat="1" ht="15">
      <c r="A56" s="6">
        <v>51</v>
      </c>
      <c r="B56" s="6" t="s">
        <v>79</v>
      </c>
      <c r="C56" s="16">
        <v>21101</v>
      </c>
      <c r="D56" s="16">
        <v>21100063</v>
      </c>
      <c r="E56" s="40" t="s">
        <v>54</v>
      </c>
      <c r="F56" s="47">
        <f t="shared" si="0"/>
        <v>17655.521218875</v>
      </c>
      <c r="G56" s="47">
        <f t="shared" si="1"/>
        <v>17655.521218875</v>
      </c>
      <c r="H56" s="47">
        <f t="shared" si="2"/>
        <v>17655.521218875</v>
      </c>
      <c r="I56" s="6">
        <v>1875</v>
      </c>
      <c r="J56" s="45">
        <v>12</v>
      </c>
      <c r="K56" s="45">
        <f t="shared" si="3"/>
        <v>9.4162779834</v>
      </c>
      <c r="L56" s="6" t="s">
        <v>511</v>
      </c>
      <c r="M56" s="6" t="s">
        <v>2</v>
      </c>
      <c r="N56" s="6">
        <v>9</v>
      </c>
      <c r="O56" s="6"/>
      <c r="P56" s="6">
        <v>20</v>
      </c>
      <c r="Q56" s="6">
        <v>30</v>
      </c>
      <c r="R56" s="6">
        <v>50</v>
      </c>
      <c r="S56" s="62">
        <v>2014</v>
      </c>
      <c r="T56" s="6">
        <v>0</v>
      </c>
      <c r="U56" s="6">
        <v>0</v>
      </c>
      <c r="V56" s="43">
        <v>0</v>
      </c>
      <c r="W56" s="6" t="s">
        <v>77</v>
      </c>
    </row>
    <row r="57" spans="1:23" s="2" customFormat="1" ht="30">
      <c r="A57" s="6">
        <v>52</v>
      </c>
      <c r="B57" s="6" t="s">
        <v>79</v>
      </c>
      <c r="C57" s="16">
        <v>21101</v>
      </c>
      <c r="D57" s="16">
        <v>21100063</v>
      </c>
      <c r="E57" s="40" t="s">
        <v>120</v>
      </c>
      <c r="F57" s="47">
        <f t="shared" si="0"/>
        <v>580.6704756429999</v>
      </c>
      <c r="G57" s="47">
        <f t="shared" si="1"/>
        <v>580.6704756429999</v>
      </c>
      <c r="H57" s="47">
        <f t="shared" si="2"/>
        <v>580.6704756429999</v>
      </c>
      <c r="I57" s="6">
        <v>37</v>
      </c>
      <c r="J57" s="45">
        <v>20</v>
      </c>
      <c r="K57" s="45">
        <f t="shared" si="3"/>
        <v>15.693796638999999</v>
      </c>
      <c r="L57" s="6" t="s">
        <v>511</v>
      </c>
      <c r="M57" s="6" t="s">
        <v>2</v>
      </c>
      <c r="N57" s="6">
        <v>9</v>
      </c>
      <c r="O57" s="6"/>
      <c r="P57" s="6">
        <v>20</v>
      </c>
      <c r="Q57" s="6">
        <v>30</v>
      </c>
      <c r="R57" s="6">
        <v>50</v>
      </c>
      <c r="S57" s="62">
        <v>2014</v>
      </c>
      <c r="T57" s="6">
        <v>0</v>
      </c>
      <c r="U57" s="6">
        <v>0</v>
      </c>
      <c r="V57" s="43">
        <v>0</v>
      </c>
      <c r="W57" s="6" t="s">
        <v>77</v>
      </c>
    </row>
    <row r="58" spans="1:23" s="2" customFormat="1" ht="15">
      <c r="A58" s="6">
        <v>53</v>
      </c>
      <c r="B58" s="6" t="s">
        <v>79</v>
      </c>
      <c r="C58" s="16">
        <v>21101</v>
      </c>
      <c r="D58" s="16">
        <v>21100065</v>
      </c>
      <c r="E58" s="40" t="s">
        <v>72</v>
      </c>
      <c r="F58" s="47">
        <f t="shared" si="0"/>
        <v>235.40694958499998</v>
      </c>
      <c r="G58" s="47">
        <f t="shared" si="1"/>
        <v>235.40694958499998</v>
      </c>
      <c r="H58" s="47">
        <f t="shared" si="2"/>
        <v>235.40694958499998</v>
      </c>
      <c r="I58" s="6">
        <v>15</v>
      </c>
      <c r="J58" s="45">
        <v>20</v>
      </c>
      <c r="K58" s="45">
        <f t="shared" si="3"/>
        <v>15.693796638999999</v>
      </c>
      <c r="L58" s="6" t="s">
        <v>511</v>
      </c>
      <c r="M58" s="6" t="s">
        <v>2</v>
      </c>
      <c r="N58" s="6">
        <v>9</v>
      </c>
      <c r="O58" s="6"/>
      <c r="P58" s="6">
        <v>20</v>
      </c>
      <c r="Q58" s="6">
        <v>30</v>
      </c>
      <c r="R58" s="6">
        <v>50</v>
      </c>
      <c r="S58" s="62">
        <v>2014</v>
      </c>
      <c r="T58" s="6">
        <v>0</v>
      </c>
      <c r="U58" s="6">
        <v>0</v>
      </c>
      <c r="V58" s="43">
        <v>0</v>
      </c>
      <c r="W58" s="6" t="s">
        <v>77</v>
      </c>
    </row>
    <row r="59" spans="1:23" s="2" customFormat="1" ht="15">
      <c r="A59" s="6">
        <v>54</v>
      </c>
      <c r="B59" s="6" t="s">
        <v>79</v>
      </c>
      <c r="C59" s="16">
        <v>21101</v>
      </c>
      <c r="D59" s="16">
        <v>21100065</v>
      </c>
      <c r="E59" s="40" t="s">
        <v>73</v>
      </c>
      <c r="F59" s="47">
        <f t="shared" si="0"/>
        <v>580.6704756429999</v>
      </c>
      <c r="G59" s="47">
        <f t="shared" si="1"/>
        <v>580.6704756429999</v>
      </c>
      <c r="H59" s="47">
        <f t="shared" si="2"/>
        <v>580.6704756429999</v>
      </c>
      <c r="I59" s="6">
        <v>37</v>
      </c>
      <c r="J59" s="45">
        <v>20</v>
      </c>
      <c r="K59" s="45">
        <f t="shared" si="3"/>
        <v>15.693796638999999</v>
      </c>
      <c r="L59" s="6" t="s">
        <v>511</v>
      </c>
      <c r="M59" s="6" t="s">
        <v>2</v>
      </c>
      <c r="N59" s="6">
        <v>9</v>
      </c>
      <c r="O59" s="6"/>
      <c r="P59" s="6">
        <v>20</v>
      </c>
      <c r="Q59" s="6">
        <v>30</v>
      </c>
      <c r="R59" s="6">
        <v>50</v>
      </c>
      <c r="S59" s="62">
        <v>2014</v>
      </c>
      <c r="T59" s="6">
        <v>0</v>
      </c>
      <c r="U59" s="6">
        <v>0</v>
      </c>
      <c r="V59" s="43">
        <v>0</v>
      </c>
      <c r="W59" s="6" t="s">
        <v>77</v>
      </c>
    </row>
    <row r="60" spans="1:23" s="2" customFormat="1" ht="15">
      <c r="A60" s="6">
        <v>55</v>
      </c>
      <c r="B60" s="6" t="s">
        <v>79</v>
      </c>
      <c r="C60" s="16">
        <v>21101</v>
      </c>
      <c r="D60" s="16">
        <v>21100065</v>
      </c>
      <c r="E60" s="40" t="s">
        <v>55</v>
      </c>
      <c r="F60" s="47">
        <f t="shared" si="0"/>
        <v>841.9721896823501</v>
      </c>
      <c r="G60" s="47">
        <f t="shared" si="1"/>
        <v>841.9721896823501</v>
      </c>
      <c r="H60" s="47">
        <f t="shared" si="2"/>
        <v>841.9721896823501</v>
      </c>
      <c r="I60" s="6">
        <v>37</v>
      </c>
      <c r="J60" s="45">
        <v>29</v>
      </c>
      <c r="K60" s="45">
        <f t="shared" si="3"/>
        <v>22.75600512655</v>
      </c>
      <c r="L60" s="6" t="s">
        <v>511</v>
      </c>
      <c r="M60" s="6" t="s">
        <v>2</v>
      </c>
      <c r="N60" s="6">
        <v>9</v>
      </c>
      <c r="O60" s="6"/>
      <c r="P60" s="6">
        <v>20</v>
      </c>
      <c r="Q60" s="6">
        <v>30</v>
      </c>
      <c r="R60" s="6">
        <v>50</v>
      </c>
      <c r="S60" s="62">
        <v>2014</v>
      </c>
      <c r="T60" s="6">
        <v>0</v>
      </c>
      <c r="U60" s="6">
        <v>0</v>
      </c>
      <c r="V60" s="43">
        <v>0</v>
      </c>
      <c r="W60" s="6" t="s">
        <v>77</v>
      </c>
    </row>
    <row r="61" spans="1:23" s="2" customFormat="1" ht="15">
      <c r="A61" s="6">
        <v>56</v>
      </c>
      <c r="B61" s="6" t="s">
        <v>79</v>
      </c>
      <c r="C61" s="16">
        <v>21101</v>
      </c>
      <c r="D61" s="16">
        <v>21100070</v>
      </c>
      <c r="E61" s="40" t="s">
        <v>121</v>
      </c>
      <c r="F61" s="47">
        <f t="shared" si="0"/>
        <v>5178.95289087</v>
      </c>
      <c r="G61" s="47">
        <f t="shared" si="1"/>
        <v>5178.95289087</v>
      </c>
      <c r="H61" s="47">
        <f t="shared" si="2"/>
        <v>5178.95289087</v>
      </c>
      <c r="I61" s="6">
        <v>600</v>
      </c>
      <c r="J61" s="45">
        <v>11</v>
      </c>
      <c r="K61" s="45">
        <f t="shared" si="3"/>
        <v>8.63158815145</v>
      </c>
      <c r="L61" s="6" t="s">
        <v>511</v>
      </c>
      <c r="M61" s="6" t="s">
        <v>2</v>
      </c>
      <c r="N61" s="6">
        <v>9</v>
      </c>
      <c r="O61" s="6"/>
      <c r="P61" s="6">
        <v>20</v>
      </c>
      <c r="Q61" s="6">
        <v>30</v>
      </c>
      <c r="R61" s="6">
        <v>50</v>
      </c>
      <c r="S61" s="62">
        <v>2014</v>
      </c>
      <c r="T61" s="6">
        <v>0</v>
      </c>
      <c r="U61" s="6">
        <v>0</v>
      </c>
      <c r="V61" s="43">
        <v>0</v>
      </c>
      <c r="W61" s="6" t="s">
        <v>77</v>
      </c>
    </row>
    <row r="62" spans="1:23" s="2" customFormat="1" ht="15">
      <c r="A62" s="6">
        <v>57</v>
      </c>
      <c r="B62" s="6" t="s">
        <v>79</v>
      </c>
      <c r="C62" s="16">
        <v>21101</v>
      </c>
      <c r="D62" s="16">
        <v>21100070</v>
      </c>
      <c r="E62" s="40" t="s">
        <v>122</v>
      </c>
      <c r="F62" s="47">
        <f t="shared" si="0"/>
        <v>2824.88339502</v>
      </c>
      <c r="G62" s="47">
        <f t="shared" si="1"/>
        <v>2824.88339502</v>
      </c>
      <c r="H62" s="47">
        <f t="shared" si="2"/>
        <v>2824.88339502</v>
      </c>
      <c r="I62" s="6">
        <v>600</v>
      </c>
      <c r="J62" s="45">
        <v>6</v>
      </c>
      <c r="K62" s="45">
        <f t="shared" si="3"/>
        <v>4.7081389917</v>
      </c>
      <c r="L62" s="6" t="s">
        <v>511</v>
      </c>
      <c r="M62" s="6" t="s">
        <v>2</v>
      </c>
      <c r="N62" s="6">
        <v>9</v>
      </c>
      <c r="O62" s="6"/>
      <c r="P62" s="6">
        <v>20</v>
      </c>
      <c r="Q62" s="6">
        <v>30</v>
      </c>
      <c r="R62" s="6">
        <v>50</v>
      </c>
      <c r="S62" s="62">
        <v>2014</v>
      </c>
      <c r="T62" s="6">
        <v>0</v>
      </c>
      <c r="U62" s="6">
        <v>0</v>
      </c>
      <c r="V62" s="43">
        <v>0</v>
      </c>
      <c r="W62" s="6" t="s">
        <v>77</v>
      </c>
    </row>
    <row r="63" spans="1:23" s="2" customFormat="1" ht="30">
      <c r="A63" s="6">
        <v>58</v>
      </c>
      <c r="B63" s="6" t="s">
        <v>79</v>
      </c>
      <c r="C63" s="16">
        <v>21101</v>
      </c>
      <c r="D63" s="16">
        <v>21100069</v>
      </c>
      <c r="E63" s="40" t="s">
        <v>239</v>
      </c>
      <c r="F63" s="47">
        <f t="shared" si="0"/>
        <v>9887.09188257</v>
      </c>
      <c r="G63" s="47">
        <f t="shared" si="1"/>
        <v>9887.09188257</v>
      </c>
      <c r="H63" s="47">
        <f t="shared" si="2"/>
        <v>9887.09188257</v>
      </c>
      <c r="I63" s="6">
        <v>600</v>
      </c>
      <c r="J63" s="45">
        <v>21</v>
      </c>
      <c r="K63" s="45">
        <f t="shared" si="3"/>
        <v>16.47848647095</v>
      </c>
      <c r="L63" s="6" t="s">
        <v>511</v>
      </c>
      <c r="M63" s="6" t="s">
        <v>2</v>
      </c>
      <c r="N63" s="6">
        <v>9</v>
      </c>
      <c r="O63" s="6"/>
      <c r="P63" s="6">
        <v>20</v>
      </c>
      <c r="Q63" s="6">
        <v>30</v>
      </c>
      <c r="R63" s="6">
        <v>50</v>
      </c>
      <c r="S63" s="62">
        <v>2014</v>
      </c>
      <c r="T63" s="6">
        <v>0</v>
      </c>
      <c r="U63" s="6">
        <v>0</v>
      </c>
      <c r="V63" s="43">
        <v>0</v>
      </c>
      <c r="W63" s="6" t="s">
        <v>77</v>
      </c>
    </row>
    <row r="64" spans="1:23" s="2" customFormat="1" ht="30">
      <c r="A64" s="6">
        <v>59</v>
      </c>
      <c r="B64" s="6" t="s">
        <v>79</v>
      </c>
      <c r="C64" s="16">
        <v>21101</v>
      </c>
      <c r="D64" s="16">
        <v>21100069</v>
      </c>
      <c r="E64" s="40" t="s">
        <v>240</v>
      </c>
      <c r="F64" s="47">
        <f t="shared" si="0"/>
        <v>1528.5757926386</v>
      </c>
      <c r="G64" s="47">
        <f t="shared" si="1"/>
        <v>1528.5757926386</v>
      </c>
      <c r="H64" s="47">
        <f t="shared" si="2"/>
        <v>1528.5757926386</v>
      </c>
      <c r="I64" s="6">
        <v>487</v>
      </c>
      <c r="J64" s="45">
        <v>4</v>
      </c>
      <c r="K64" s="45">
        <f t="shared" si="3"/>
        <v>3.1387593278</v>
      </c>
      <c r="L64" s="6" t="s">
        <v>511</v>
      </c>
      <c r="M64" s="6" t="s">
        <v>2</v>
      </c>
      <c r="N64" s="6">
        <v>9</v>
      </c>
      <c r="O64" s="6"/>
      <c r="P64" s="6">
        <v>20</v>
      </c>
      <c r="Q64" s="6">
        <v>30</v>
      </c>
      <c r="R64" s="6">
        <v>50</v>
      </c>
      <c r="S64" s="62">
        <v>2014</v>
      </c>
      <c r="T64" s="6">
        <v>0</v>
      </c>
      <c r="U64" s="6">
        <v>0</v>
      </c>
      <c r="V64" s="43">
        <v>0</v>
      </c>
      <c r="W64" s="6" t="s">
        <v>77</v>
      </c>
    </row>
    <row r="65" spans="1:23" s="2" customFormat="1" ht="30">
      <c r="A65" s="6">
        <v>60</v>
      </c>
      <c r="B65" s="6" t="s">
        <v>79</v>
      </c>
      <c r="C65" s="16">
        <v>21101</v>
      </c>
      <c r="D65" s="16">
        <v>21100069</v>
      </c>
      <c r="E65" s="40" t="s">
        <v>171</v>
      </c>
      <c r="F65" s="47">
        <f t="shared" si="0"/>
        <v>7356.467174531249</v>
      </c>
      <c r="G65" s="47">
        <f t="shared" si="1"/>
        <v>7356.467174531249</v>
      </c>
      <c r="H65" s="47">
        <f t="shared" si="2"/>
        <v>7356.467174531249</v>
      </c>
      <c r="I65" s="6">
        <v>1875</v>
      </c>
      <c r="J65" s="45">
        <v>5</v>
      </c>
      <c r="K65" s="45">
        <f t="shared" si="3"/>
        <v>3.9234491597499996</v>
      </c>
      <c r="L65" s="6" t="s">
        <v>511</v>
      </c>
      <c r="M65" s="6" t="s">
        <v>2</v>
      </c>
      <c r="N65" s="6">
        <v>9</v>
      </c>
      <c r="O65" s="6"/>
      <c r="P65" s="6">
        <v>20</v>
      </c>
      <c r="Q65" s="6">
        <v>30</v>
      </c>
      <c r="R65" s="6">
        <v>50</v>
      </c>
      <c r="S65" s="62">
        <v>2014</v>
      </c>
      <c r="T65" s="6">
        <v>0</v>
      </c>
      <c r="U65" s="6">
        <v>0</v>
      </c>
      <c r="V65" s="43">
        <v>0</v>
      </c>
      <c r="W65" s="6" t="s">
        <v>77</v>
      </c>
    </row>
    <row r="66" spans="1:23" s="2" customFormat="1" ht="30">
      <c r="A66" s="6">
        <v>61</v>
      </c>
      <c r="B66" s="6" t="s">
        <v>79</v>
      </c>
      <c r="C66" s="16">
        <v>21101</v>
      </c>
      <c r="D66" s="16">
        <v>21100069</v>
      </c>
      <c r="E66" s="40" t="s">
        <v>172</v>
      </c>
      <c r="F66" s="47">
        <f t="shared" si="0"/>
        <v>3531.1042437749998</v>
      </c>
      <c r="G66" s="47">
        <f t="shared" si="1"/>
        <v>3531.1042437749998</v>
      </c>
      <c r="H66" s="47">
        <f t="shared" si="2"/>
        <v>3531.1042437749998</v>
      </c>
      <c r="I66" s="6">
        <v>1125</v>
      </c>
      <c r="J66" s="45">
        <v>4</v>
      </c>
      <c r="K66" s="45">
        <f t="shared" si="3"/>
        <v>3.1387593278</v>
      </c>
      <c r="L66" s="6" t="s">
        <v>511</v>
      </c>
      <c r="M66" s="6" t="s">
        <v>2</v>
      </c>
      <c r="N66" s="6">
        <v>9</v>
      </c>
      <c r="O66" s="6"/>
      <c r="P66" s="6">
        <v>20</v>
      </c>
      <c r="Q66" s="6">
        <v>30</v>
      </c>
      <c r="R66" s="6">
        <v>50</v>
      </c>
      <c r="S66" s="62">
        <v>2014</v>
      </c>
      <c r="T66" s="6">
        <v>0</v>
      </c>
      <c r="U66" s="6">
        <v>0</v>
      </c>
      <c r="V66" s="43">
        <v>0</v>
      </c>
      <c r="W66" s="6" t="s">
        <v>77</v>
      </c>
    </row>
    <row r="67" spans="1:23" s="2" customFormat="1" ht="15">
      <c r="A67" s="6">
        <v>62</v>
      </c>
      <c r="B67" s="6" t="s">
        <v>79</v>
      </c>
      <c r="C67" s="16">
        <v>21101</v>
      </c>
      <c r="D67" s="16">
        <v>21100072</v>
      </c>
      <c r="E67" s="40" t="s">
        <v>271</v>
      </c>
      <c r="F67" s="47">
        <f t="shared" si="0"/>
        <v>677.9720148048</v>
      </c>
      <c r="G67" s="47">
        <f t="shared" si="1"/>
        <v>677.9720148048</v>
      </c>
      <c r="H67" s="47">
        <f t="shared" si="2"/>
        <v>677.9720148048</v>
      </c>
      <c r="I67" s="6">
        <v>48</v>
      </c>
      <c r="J67" s="45">
        <v>18</v>
      </c>
      <c r="K67" s="45">
        <f t="shared" si="3"/>
        <v>14.124416975099999</v>
      </c>
      <c r="L67" s="6" t="s">
        <v>511</v>
      </c>
      <c r="M67" s="6" t="s">
        <v>2</v>
      </c>
      <c r="N67" s="6">
        <v>9</v>
      </c>
      <c r="O67" s="6"/>
      <c r="P67" s="6">
        <v>20</v>
      </c>
      <c r="Q67" s="6">
        <v>30</v>
      </c>
      <c r="R67" s="6">
        <v>50</v>
      </c>
      <c r="S67" s="62">
        <v>2014</v>
      </c>
      <c r="T67" s="6">
        <v>0</v>
      </c>
      <c r="U67" s="6">
        <v>0</v>
      </c>
      <c r="V67" s="43">
        <v>0</v>
      </c>
      <c r="W67" s="6" t="s">
        <v>77</v>
      </c>
    </row>
    <row r="68" spans="1:23" s="2" customFormat="1" ht="15">
      <c r="A68" s="6">
        <v>63</v>
      </c>
      <c r="B68" s="6" t="s">
        <v>79</v>
      </c>
      <c r="C68" s="16">
        <v>21101</v>
      </c>
      <c r="D68" s="16">
        <v>21100072</v>
      </c>
      <c r="E68" s="40" t="s">
        <v>272</v>
      </c>
      <c r="F68" s="47">
        <f t="shared" si="0"/>
        <v>2021.3610071032</v>
      </c>
      <c r="G68" s="47">
        <f t="shared" si="1"/>
        <v>2021.3610071032</v>
      </c>
      <c r="H68" s="47">
        <f t="shared" si="2"/>
        <v>2021.3610071032</v>
      </c>
      <c r="I68" s="6">
        <v>112</v>
      </c>
      <c r="J68" s="45">
        <v>23</v>
      </c>
      <c r="K68" s="45">
        <f t="shared" si="3"/>
        <v>18.04786613485</v>
      </c>
      <c r="L68" s="6" t="s">
        <v>511</v>
      </c>
      <c r="M68" s="6" t="s">
        <v>2</v>
      </c>
      <c r="N68" s="6">
        <v>9</v>
      </c>
      <c r="O68" s="6"/>
      <c r="P68" s="6">
        <v>20</v>
      </c>
      <c r="Q68" s="6">
        <v>30</v>
      </c>
      <c r="R68" s="6">
        <v>50</v>
      </c>
      <c r="S68" s="62">
        <v>2014</v>
      </c>
      <c r="T68" s="6">
        <v>0</v>
      </c>
      <c r="U68" s="6">
        <v>0</v>
      </c>
      <c r="V68" s="43">
        <v>0</v>
      </c>
      <c r="W68" s="6" t="s">
        <v>77</v>
      </c>
    </row>
    <row r="69" spans="1:23" s="2" customFormat="1" ht="30">
      <c r="A69" s="6">
        <v>64</v>
      </c>
      <c r="B69" s="6" t="s">
        <v>79</v>
      </c>
      <c r="C69" s="16">
        <v>21101</v>
      </c>
      <c r="D69" s="16">
        <v>21100076</v>
      </c>
      <c r="E69" s="40" t="s">
        <v>391</v>
      </c>
      <c r="F69" s="47">
        <f t="shared" si="0"/>
        <v>4119.6216177375</v>
      </c>
      <c r="G69" s="47">
        <f t="shared" si="1"/>
        <v>4119.6216177375</v>
      </c>
      <c r="H69" s="47">
        <f t="shared" si="2"/>
        <v>4119.6216177375</v>
      </c>
      <c r="I69" s="6">
        <v>750</v>
      </c>
      <c r="J69" s="45">
        <v>7</v>
      </c>
      <c r="K69" s="45">
        <f t="shared" si="3"/>
        <v>5.49282882365</v>
      </c>
      <c r="L69" s="6" t="s">
        <v>511</v>
      </c>
      <c r="M69" s="6" t="s">
        <v>2</v>
      </c>
      <c r="N69" s="6">
        <v>9</v>
      </c>
      <c r="O69" s="6"/>
      <c r="P69" s="6">
        <v>20</v>
      </c>
      <c r="Q69" s="6">
        <v>30</v>
      </c>
      <c r="R69" s="6">
        <v>50</v>
      </c>
      <c r="S69" s="62">
        <v>2014</v>
      </c>
      <c r="T69" s="6">
        <v>0</v>
      </c>
      <c r="U69" s="6">
        <v>0</v>
      </c>
      <c r="V69" s="43">
        <v>0</v>
      </c>
      <c r="W69" s="6" t="s">
        <v>77</v>
      </c>
    </row>
    <row r="70" spans="1:23" s="2" customFormat="1" ht="30">
      <c r="A70" s="6">
        <v>65</v>
      </c>
      <c r="B70" s="6" t="s">
        <v>79</v>
      </c>
      <c r="C70" s="16">
        <v>21101</v>
      </c>
      <c r="D70" s="16">
        <v>21100076</v>
      </c>
      <c r="E70" s="40" t="s">
        <v>392</v>
      </c>
      <c r="F70" s="47">
        <f t="shared" si="0"/>
        <v>4708.1389917</v>
      </c>
      <c r="G70" s="47">
        <f t="shared" si="1"/>
        <v>4708.1389917</v>
      </c>
      <c r="H70" s="47">
        <f t="shared" si="2"/>
        <v>4708.1389917</v>
      </c>
      <c r="I70" s="6">
        <v>600</v>
      </c>
      <c r="J70" s="45">
        <v>10</v>
      </c>
      <c r="K70" s="45">
        <f t="shared" si="3"/>
        <v>7.846898319499999</v>
      </c>
      <c r="L70" s="6" t="s">
        <v>511</v>
      </c>
      <c r="M70" s="6" t="s">
        <v>2</v>
      </c>
      <c r="N70" s="6">
        <v>9</v>
      </c>
      <c r="O70" s="6"/>
      <c r="P70" s="6">
        <v>20</v>
      </c>
      <c r="Q70" s="6">
        <v>30</v>
      </c>
      <c r="R70" s="6">
        <v>50</v>
      </c>
      <c r="S70" s="62">
        <v>2014</v>
      </c>
      <c r="T70" s="6">
        <v>0</v>
      </c>
      <c r="U70" s="6">
        <v>0</v>
      </c>
      <c r="V70" s="43">
        <v>0</v>
      </c>
      <c r="W70" s="6" t="s">
        <v>77</v>
      </c>
    </row>
    <row r="71" spans="1:23" s="2" customFormat="1" ht="45">
      <c r="A71" s="6">
        <v>66</v>
      </c>
      <c r="B71" s="6" t="s">
        <v>79</v>
      </c>
      <c r="C71" s="16">
        <v>21101</v>
      </c>
      <c r="D71" s="16">
        <v>21100079</v>
      </c>
      <c r="E71" s="40" t="s">
        <v>173</v>
      </c>
      <c r="F71" s="47">
        <f aca="true" t="shared" si="4" ref="F71:F134">+K71*I71</f>
        <v>5649.76679004</v>
      </c>
      <c r="G71" s="47">
        <f aca="true" t="shared" si="5" ref="G71:G134">+F71</f>
        <v>5649.76679004</v>
      </c>
      <c r="H71" s="47">
        <f aca="true" t="shared" si="6" ref="H71:H134">+F71</f>
        <v>5649.76679004</v>
      </c>
      <c r="I71" s="6">
        <v>900</v>
      </c>
      <c r="J71" s="45">
        <v>8</v>
      </c>
      <c r="K71" s="45">
        <f aca="true" t="shared" si="7" ref="K71:K134">J71*0.78468983195</f>
        <v>6.2775186556</v>
      </c>
      <c r="L71" s="6" t="s">
        <v>511</v>
      </c>
      <c r="M71" s="6" t="s">
        <v>2</v>
      </c>
      <c r="N71" s="6">
        <v>9</v>
      </c>
      <c r="O71" s="6"/>
      <c r="P71" s="6">
        <v>20</v>
      </c>
      <c r="Q71" s="6">
        <v>30</v>
      </c>
      <c r="R71" s="6">
        <v>50</v>
      </c>
      <c r="S71" s="62">
        <v>2014</v>
      </c>
      <c r="T71" s="6">
        <v>0</v>
      </c>
      <c r="U71" s="6">
        <v>0</v>
      </c>
      <c r="V71" s="43">
        <v>0</v>
      </c>
      <c r="W71" s="6" t="s">
        <v>77</v>
      </c>
    </row>
    <row r="72" spans="1:23" s="2" customFormat="1" ht="45">
      <c r="A72" s="6">
        <v>67</v>
      </c>
      <c r="B72" s="6" t="s">
        <v>79</v>
      </c>
      <c r="C72" s="16">
        <v>21101</v>
      </c>
      <c r="D72" s="16">
        <v>21100079</v>
      </c>
      <c r="E72" s="40" t="s">
        <v>174</v>
      </c>
      <c r="F72" s="47">
        <f t="shared" si="4"/>
        <v>16478.48647095</v>
      </c>
      <c r="G72" s="47">
        <f t="shared" si="5"/>
        <v>16478.48647095</v>
      </c>
      <c r="H72" s="47">
        <f t="shared" si="6"/>
        <v>16478.48647095</v>
      </c>
      <c r="I72" s="6">
        <v>2625</v>
      </c>
      <c r="J72" s="45">
        <v>8</v>
      </c>
      <c r="K72" s="45">
        <f t="shared" si="7"/>
        <v>6.2775186556</v>
      </c>
      <c r="L72" s="6" t="s">
        <v>511</v>
      </c>
      <c r="M72" s="6" t="s">
        <v>2</v>
      </c>
      <c r="N72" s="6">
        <v>9</v>
      </c>
      <c r="O72" s="6"/>
      <c r="P72" s="6">
        <v>20</v>
      </c>
      <c r="Q72" s="6">
        <v>30</v>
      </c>
      <c r="R72" s="6">
        <v>50</v>
      </c>
      <c r="S72" s="62">
        <v>2014</v>
      </c>
      <c r="T72" s="6">
        <v>0</v>
      </c>
      <c r="U72" s="6">
        <v>0</v>
      </c>
      <c r="V72" s="43">
        <v>0</v>
      </c>
      <c r="W72" s="6" t="s">
        <v>77</v>
      </c>
    </row>
    <row r="73" spans="1:23" s="2" customFormat="1" ht="45">
      <c r="A73" s="6">
        <v>68</v>
      </c>
      <c r="B73" s="6" t="s">
        <v>79</v>
      </c>
      <c r="C73" s="16">
        <v>21101</v>
      </c>
      <c r="D73" s="16">
        <v>21100079</v>
      </c>
      <c r="E73" s="40" t="s">
        <v>175</v>
      </c>
      <c r="F73" s="47">
        <f t="shared" si="4"/>
        <v>7062.2084875499995</v>
      </c>
      <c r="G73" s="47">
        <f t="shared" si="5"/>
        <v>7062.2084875499995</v>
      </c>
      <c r="H73" s="47">
        <f t="shared" si="6"/>
        <v>7062.2084875499995</v>
      </c>
      <c r="I73" s="6">
        <v>1125</v>
      </c>
      <c r="J73" s="45">
        <v>8</v>
      </c>
      <c r="K73" s="45">
        <f t="shared" si="7"/>
        <v>6.2775186556</v>
      </c>
      <c r="L73" s="6" t="s">
        <v>511</v>
      </c>
      <c r="M73" s="6" t="s">
        <v>2</v>
      </c>
      <c r="N73" s="6">
        <v>9</v>
      </c>
      <c r="O73" s="6"/>
      <c r="P73" s="6">
        <v>20</v>
      </c>
      <c r="Q73" s="6">
        <v>30</v>
      </c>
      <c r="R73" s="6">
        <v>50</v>
      </c>
      <c r="S73" s="62">
        <v>2014</v>
      </c>
      <c r="T73" s="6">
        <v>0</v>
      </c>
      <c r="U73" s="6">
        <v>0</v>
      </c>
      <c r="V73" s="43">
        <v>0</v>
      </c>
      <c r="W73" s="6" t="s">
        <v>77</v>
      </c>
    </row>
    <row r="74" spans="1:23" s="2" customFormat="1" ht="45">
      <c r="A74" s="6">
        <v>69</v>
      </c>
      <c r="B74" s="6" t="s">
        <v>79</v>
      </c>
      <c r="C74" s="16">
        <v>21101</v>
      </c>
      <c r="D74" s="16">
        <v>21100079</v>
      </c>
      <c r="E74" s="40" t="s">
        <v>176</v>
      </c>
      <c r="F74" s="47">
        <f t="shared" si="4"/>
        <v>2988.0988800656</v>
      </c>
      <c r="G74" s="47">
        <f t="shared" si="5"/>
        <v>2988.0988800656</v>
      </c>
      <c r="H74" s="47">
        <f t="shared" si="6"/>
        <v>2988.0988800656</v>
      </c>
      <c r="I74" s="6">
        <v>112</v>
      </c>
      <c r="J74" s="45">
        <v>34</v>
      </c>
      <c r="K74" s="45">
        <f t="shared" si="7"/>
        <v>26.6794542863</v>
      </c>
      <c r="L74" s="6" t="s">
        <v>511</v>
      </c>
      <c r="M74" s="6" t="s">
        <v>2</v>
      </c>
      <c r="N74" s="6">
        <v>9</v>
      </c>
      <c r="O74" s="6"/>
      <c r="P74" s="6">
        <v>20</v>
      </c>
      <c r="Q74" s="6">
        <v>30</v>
      </c>
      <c r="R74" s="6">
        <v>50</v>
      </c>
      <c r="S74" s="62">
        <v>2014</v>
      </c>
      <c r="T74" s="6">
        <v>0</v>
      </c>
      <c r="U74" s="6">
        <v>0</v>
      </c>
      <c r="V74" s="43">
        <v>0</v>
      </c>
      <c r="W74" s="6" t="s">
        <v>77</v>
      </c>
    </row>
    <row r="75" spans="1:23" s="2" customFormat="1" ht="30">
      <c r="A75" s="6">
        <v>70</v>
      </c>
      <c r="B75" s="6" t="s">
        <v>79</v>
      </c>
      <c r="C75" s="16">
        <v>21101</v>
      </c>
      <c r="D75" s="16">
        <v>21100080</v>
      </c>
      <c r="E75" s="40" t="s">
        <v>393</v>
      </c>
      <c r="F75" s="47">
        <f t="shared" si="4"/>
        <v>42.3732509253</v>
      </c>
      <c r="G75" s="47">
        <f t="shared" si="5"/>
        <v>42.3732509253</v>
      </c>
      <c r="H75" s="47">
        <f t="shared" si="6"/>
        <v>42.3732509253</v>
      </c>
      <c r="I75" s="6">
        <v>18</v>
      </c>
      <c r="J75" s="45">
        <v>3</v>
      </c>
      <c r="K75" s="45">
        <f t="shared" si="7"/>
        <v>2.35406949585</v>
      </c>
      <c r="L75" s="6" t="s">
        <v>511</v>
      </c>
      <c r="M75" s="6" t="s">
        <v>2</v>
      </c>
      <c r="N75" s="6">
        <v>9</v>
      </c>
      <c r="O75" s="6"/>
      <c r="P75" s="6">
        <v>20</v>
      </c>
      <c r="Q75" s="6">
        <v>30</v>
      </c>
      <c r="R75" s="6">
        <v>50</v>
      </c>
      <c r="S75" s="62">
        <v>2014</v>
      </c>
      <c r="T75" s="6">
        <v>0</v>
      </c>
      <c r="U75" s="6">
        <v>0</v>
      </c>
      <c r="V75" s="43">
        <v>0</v>
      </c>
      <c r="W75" s="6" t="s">
        <v>77</v>
      </c>
    </row>
    <row r="76" spans="1:23" s="2" customFormat="1" ht="30">
      <c r="A76" s="6">
        <v>71</v>
      </c>
      <c r="B76" s="6" t="s">
        <v>79</v>
      </c>
      <c r="C76" s="16">
        <v>21101</v>
      </c>
      <c r="D76" s="16">
        <v>21100080</v>
      </c>
      <c r="E76" s="40" t="s">
        <v>394</v>
      </c>
      <c r="F76" s="47">
        <f t="shared" si="4"/>
        <v>6238.2841640025</v>
      </c>
      <c r="G76" s="47">
        <f t="shared" si="5"/>
        <v>6238.2841640025</v>
      </c>
      <c r="H76" s="47">
        <f t="shared" si="6"/>
        <v>6238.2841640025</v>
      </c>
      <c r="I76" s="6">
        <v>75</v>
      </c>
      <c r="J76" s="45">
        <v>106</v>
      </c>
      <c r="K76" s="45">
        <f t="shared" si="7"/>
        <v>83.1771221867</v>
      </c>
      <c r="L76" s="6" t="s">
        <v>511</v>
      </c>
      <c r="M76" s="6" t="s">
        <v>2</v>
      </c>
      <c r="N76" s="6">
        <v>9</v>
      </c>
      <c r="O76" s="6"/>
      <c r="P76" s="6">
        <v>20</v>
      </c>
      <c r="Q76" s="6">
        <v>30</v>
      </c>
      <c r="R76" s="6">
        <v>50</v>
      </c>
      <c r="S76" s="62">
        <v>2014</v>
      </c>
      <c r="T76" s="6">
        <v>0</v>
      </c>
      <c r="U76" s="6">
        <v>0</v>
      </c>
      <c r="V76" s="43">
        <v>0</v>
      </c>
      <c r="W76" s="6" t="s">
        <v>77</v>
      </c>
    </row>
    <row r="77" spans="1:23" s="2" customFormat="1" ht="30">
      <c r="A77" s="6">
        <v>72</v>
      </c>
      <c r="B77" s="6" t="s">
        <v>79</v>
      </c>
      <c r="C77" s="16">
        <v>21101</v>
      </c>
      <c r="D77" s="16">
        <v>21100080</v>
      </c>
      <c r="E77" s="40" t="s">
        <v>395</v>
      </c>
      <c r="F77" s="47">
        <f t="shared" si="4"/>
        <v>2495.313665601</v>
      </c>
      <c r="G77" s="47">
        <f t="shared" si="5"/>
        <v>2495.313665601</v>
      </c>
      <c r="H77" s="47">
        <f t="shared" si="6"/>
        <v>2495.313665601</v>
      </c>
      <c r="I77" s="6">
        <v>30</v>
      </c>
      <c r="J77" s="45">
        <v>106</v>
      </c>
      <c r="K77" s="45">
        <f t="shared" si="7"/>
        <v>83.1771221867</v>
      </c>
      <c r="L77" s="6" t="s">
        <v>511</v>
      </c>
      <c r="M77" s="6" t="s">
        <v>2</v>
      </c>
      <c r="N77" s="6">
        <v>9</v>
      </c>
      <c r="O77" s="6"/>
      <c r="P77" s="6">
        <v>20</v>
      </c>
      <c r="Q77" s="6">
        <v>30</v>
      </c>
      <c r="R77" s="6">
        <v>50</v>
      </c>
      <c r="S77" s="62">
        <v>2014</v>
      </c>
      <c r="T77" s="6">
        <v>0</v>
      </c>
      <c r="U77" s="6">
        <v>0</v>
      </c>
      <c r="V77" s="43">
        <v>0</v>
      </c>
      <c r="W77" s="6" t="s">
        <v>77</v>
      </c>
    </row>
    <row r="78" spans="1:23" s="2" customFormat="1" ht="30">
      <c r="A78" s="6">
        <v>73</v>
      </c>
      <c r="B78" s="6" t="s">
        <v>79</v>
      </c>
      <c r="C78" s="16">
        <v>21101</v>
      </c>
      <c r="D78" s="16">
        <v>21100080</v>
      </c>
      <c r="E78" s="40" t="s">
        <v>396</v>
      </c>
      <c r="F78" s="47">
        <f t="shared" si="4"/>
        <v>7062.2084875499995</v>
      </c>
      <c r="G78" s="47">
        <f t="shared" si="5"/>
        <v>7062.2084875499995</v>
      </c>
      <c r="H78" s="47">
        <f t="shared" si="6"/>
        <v>7062.2084875499995</v>
      </c>
      <c r="I78" s="6">
        <v>75</v>
      </c>
      <c r="J78" s="45">
        <v>120</v>
      </c>
      <c r="K78" s="45">
        <f t="shared" si="7"/>
        <v>94.16277983399999</v>
      </c>
      <c r="L78" s="6" t="s">
        <v>511</v>
      </c>
      <c r="M78" s="6" t="s">
        <v>2</v>
      </c>
      <c r="N78" s="6">
        <v>9</v>
      </c>
      <c r="O78" s="6"/>
      <c r="P78" s="6">
        <v>20</v>
      </c>
      <c r="Q78" s="6">
        <v>30</v>
      </c>
      <c r="R78" s="6">
        <v>50</v>
      </c>
      <c r="S78" s="62">
        <v>2014</v>
      </c>
      <c r="T78" s="6">
        <v>0</v>
      </c>
      <c r="U78" s="6">
        <v>0</v>
      </c>
      <c r="V78" s="43">
        <v>0</v>
      </c>
      <c r="W78" s="6" t="s">
        <v>77</v>
      </c>
    </row>
    <row r="79" spans="1:23" s="2" customFormat="1" ht="30">
      <c r="A79" s="6">
        <v>74</v>
      </c>
      <c r="B79" s="6" t="s">
        <v>79</v>
      </c>
      <c r="C79" s="16">
        <v>21101</v>
      </c>
      <c r="D79" s="16">
        <v>25400309</v>
      </c>
      <c r="E79" s="40" t="s">
        <v>319</v>
      </c>
      <c r="F79" s="47">
        <f t="shared" si="4"/>
        <v>116.1340951286</v>
      </c>
      <c r="G79" s="47">
        <f t="shared" si="5"/>
        <v>116.1340951286</v>
      </c>
      <c r="H79" s="47">
        <f t="shared" si="6"/>
        <v>116.1340951286</v>
      </c>
      <c r="I79" s="6">
        <v>37</v>
      </c>
      <c r="J79" s="45">
        <v>4</v>
      </c>
      <c r="K79" s="45">
        <f t="shared" si="7"/>
        <v>3.1387593278</v>
      </c>
      <c r="L79" s="6" t="s">
        <v>511</v>
      </c>
      <c r="M79" s="6" t="s">
        <v>2</v>
      </c>
      <c r="N79" s="6">
        <v>9</v>
      </c>
      <c r="O79" s="6"/>
      <c r="P79" s="6">
        <v>20</v>
      </c>
      <c r="Q79" s="6">
        <v>30</v>
      </c>
      <c r="R79" s="6">
        <v>50</v>
      </c>
      <c r="S79" s="62">
        <v>2014</v>
      </c>
      <c r="T79" s="6">
        <v>0</v>
      </c>
      <c r="U79" s="6">
        <v>0</v>
      </c>
      <c r="V79" s="43">
        <v>0</v>
      </c>
      <c r="W79" s="6" t="s">
        <v>77</v>
      </c>
    </row>
    <row r="80" spans="1:23" s="2" customFormat="1" ht="45">
      <c r="A80" s="6">
        <v>75</v>
      </c>
      <c r="B80" s="6" t="s">
        <v>79</v>
      </c>
      <c r="C80" s="16">
        <v>21101</v>
      </c>
      <c r="D80" s="16">
        <v>21100082</v>
      </c>
      <c r="E80" s="40" t="s">
        <v>320</v>
      </c>
      <c r="F80" s="47">
        <f t="shared" si="4"/>
        <v>2354.06949585</v>
      </c>
      <c r="G80" s="47">
        <f t="shared" si="5"/>
        <v>2354.06949585</v>
      </c>
      <c r="H80" s="47">
        <f t="shared" si="6"/>
        <v>2354.06949585</v>
      </c>
      <c r="I80" s="6">
        <v>600</v>
      </c>
      <c r="J80" s="45">
        <v>5</v>
      </c>
      <c r="K80" s="45">
        <f t="shared" si="7"/>
        <v>3.9234491597499996</v>
      </c>
      <c r="L80" s="6" t="s">
        <v>511</v>
      </c>
      <c r="M80" s="6" t="s">
        <v>2</v>
      </c>
      <c r="N80" s="6">
        <v>9</v>
      </c>
      <c r="O80" s="6"/>
      <c r="P80" s="6">
        <v>20</v>
      </c>
      <c r="Q80" s="6">
        <v>30</v>
      </c>
      <c r="R80" s="6">
        <v>50</v>
      </c>
      <c r="S80" s="62">
        <v>2014</v>
      </c>
      <c r="T80" s="6">
        <v>0</v>
      </c>
      <c r="U80" s="6">
        <v>0</v>
      </c>
      <c r="V80" s="43">
        <v>0</v>
      </c>
      <c r="W80" s="6" t="s">
        <v>77</v>
      </c>
    </row>
    <row r="81" spans="1:23" s="2" customFormat="1" ht="15">
      <c r="A81" s="6">
        <v>76</v>
      </c>
      <c r="B81" s="6" t="s">
        <v>79</v>
      </c>
      <c r="C81" s="16">
        <v>21101</v>
      </c>
      <c r="D81" s="16">
        <v>21100083</v>
      </c>
      <c r="E81" s="40" t="s">
        <v>123</v>
      </c>
      <c r="F81" s="47">
        <f t="shared" si="4"/>
        <v>588.5173739625</v>
      </c>
      <c r="G81" s="47">
        <f t="shared" si="5"/>
        <v>588.5173739625</v>
      </c>
      <c r="H81" s="47">
        <f t="shared" si="6"/>
        <v>588.5173739625</v>
      </c>
      <c r="I81" s="6">
        <v>750</v>
      </c>
      <c r="J81" s="45">
        <v>1</v>
      </c>
      <c r="K81" s="45">
        <f t="shared" si="7"/>
        <v>0.78468983195</v>
      </c>
      <c r="L81" s="6" t="s">
        <v>511</v>
      </c>
      <c r="M81" s="6" t="s">
        <v>2</v>
      </c>
      <c r="N81" s="6">
        <v>9</v>
      </c>
      <c r="O81" s="6"/>
      <c r="P81" s="6">
        <v>20</v>
      </c>
      <c r="Q81" s="6">
        <v>30</v>
      </c>
      <c r="R81" s="6">
        <v>50</v>
      </c>
      <c r="S81" s="62">
        <v>2014</v>
      </c>
      <c r="T81" s="6">
        <v>0</v>
      </c>
      <c r="U81" s="6">
        <v>0</v>
      </c>
      <c r="V81" s="43">
        <v>0</v>
      </c>
      <c r="W81" s="6" t="s">
        <v>77</v>
      </c>
    </row>
    <row r="82" spans="1:23" s="2" customFormat="1" ht="15">
      <c r="A82" s="6">
        <v>77</v>
      </c>
      <c r="B82" s="6" t="s">
        <v>79</v>
      </c>
      <c r="C82" s="16">
        <v>21101</v>
      </c>
      <c r="D82" s="16">
        <v>21100083</v>
      </c>
      <c r="E82" s="40" t="s">
        <v>124</v>
      </c>
      <c r="F82" s="47">
        <f t="shared" si="4"/>
        <v>440.99568555589997</v>
      </c>
      <c r="G82" s="47">
        <f t="shared" si="5"/>
        <v>440.99568555589997</v>
      </c>
      <c r="H82" s="47">
        <f t="shared" si="6"/>
        <v>440.99568555589997</v>
      </c>
      <c r="I82" s="6">
        <v>562</v>
      </c>
      <c r="J82" s="45">
        <v>1</v>
      </c>
      <c r="K82" s="45">
        <f t="shared" si="7"/>
        <v>0.78468983195</v>
      </c>
      <c r="L82" s="6" t="s">
        <v>511</v>
      </c>
      <c r="M82" s="6" t="s">
        <v>2</v>
      </c>
      <c r="N82" s="6">
        <v>9</v>
      </c>
      <c r="O82" s="6"/>
      <c r="P82" s="6">
        <v>20</v>
      </c>
      <c r="Q82" s="6">
        <v>30</v>
      </c>
      <c r="R82" s="6">
        <v>50</v>
      </c>
      <c r="S82" s="62">
        <v>2014</v>
      </c>
      <c r="T82" s="6">
        <v>0</v>
      </c>
      <c r="U82" s="6">
        <v>0</v>
      </c>
      <c r="V82" s="43">
        <v>0</v>
      </c>
      <c r="W82" s="6" t="s">
        <v>77</v>
      </c>
    </row>
    <row r="83" spans="1:23" s="2" customFormat="1" ht="15">
      <c r="A83" s="6">
        <v>78</v>
      </c>
      <c r="B83" s="6" t="s">
        <v>79</v>
      </c>
      <c r="C83" s="16">
        <v>21101</v>
      </c>
      <c r="D83" s="16">
        <v>21100083</v>
      </c>
      <c r="E83" s="40" t="s">
        <v>125</v>
      </c>
      <c r="F83" s="47">
        <f t="shared" si="4"/>
        <v>470.81389916999996</v>
      </c>
      <c r="G83" s="47">
        <f t="shared" si="5"/>
        <v>470.81389916999996</v>
      </c>
      <c r="H83" s="47">
        <f t="shared" si="6"/>
        <v>470.81389916999996</v>
      </c>
      <c r="I83" s="6">
        <v>300</v>
      </c>
      <c r="J83" s="45">
        <v>2</v>
      </c>
      <c r="K83" s="45">
        <f t="shared" si="7"/>
        <v>1.5693796639</v>
      </c>
      <c r="L83" s="6" t="s">
        <v>511</v>
      </c>
      <c r="M83" s="6" t="s">
        <v>2</v>
      </c>
      <c r="N83" s="6">
        <v>9</v>
      </c>
      <c r="O83" s="6"/>
      <c r="P83" s="6">
        <v>20</v>
      </c>
      <c r="Q83" s="6">
        <v>30</v>
      </c>
      <c r="R83" s="6">
        <v>50</v>
      </c>
      <c r="S83" s="62">
        <v>2014</v>
      </c>
      <c r="T83" s="6">
        <v>0</v>
      </c>
      <c r="U83" s="6">
        <v>0</v>
      </c>
      <c r="V83" s="43">
        <v>0</v>
      </c>
      <c r="W83" s="6" t="s">
        <v>77</v>
      </c>
    </row>
    <row r="84" spans="1:23" s="2" customFormat="1" ht="30">
      <c r="A84" s="6">
        <v>79</v>
      </c>
      <c r="B84" s="6" t="s">
        <v>79</v>
      </c>
      <c r="C84" s="16">
        <v>21101</v>
      </c>
      <c r="D84" s="16">
        <v>21100084</v>
      </c>
      <c r="E84" s="40" t="s">
        <v>241</v>
      </c>
      <c r="F84" s="47">
        <f t="shared" si="4"/>
        <v>2824.88339502</v>
      </c>
      <c r="G84" s="47">
        <f t="shared" si="5"/>
        <v>2824.88339502</v>
      </c>
      <c r="H84" s="47">
        <f t="shared" si="6"/>
        <v>2824.88339502</v>
      </c>
      <c r="I84" s="6">
        <v>900</v>
      </c>
      <c r="J84" s="45">
        <v>4</v>
      </c>
      <c r="K84" s="45">
        <f t="shared" si="7"/>
        <v>3.1387593278</v>
      </c>
      <c r="L84" s="6" t="s">
        <v>511</v>
      </c>
      <c r="M84" s="6" t="s">
        <v>2</v>
      </c>
      <c r="N84" s="6">
        <v>9</v>
      </c>
      <c r="O84" s="6"/>
      <c r="P84" s="6">
        <v>20</v>
      </c>
      <c r="Q84" s="6">
        <v>30</v>
      </c>
      <c r="R84" s="6">
        <v>50</v>
      </c>
      <c r="S84" s="62">
        <v>2014</v>
      </c>
      <c r="T84" s="6">
        <v>0</v>
      </c>
      <c r="U84" s="6">
        <v>0</v>
      </c>
      <c r="V84" s="43">
        <v>0</v>
      </c>
      <c r="W84" s="6" t="s">
        <v>77</v>
      </c>
    </row>
    <row r="85" spans="1:23" s="2" customFormat="1" ht="30">
      <c r="A85" s="6">
        <v>80</v>
      </c>
      <c r="B85" s="6" t="s">
        <v>79</v>
      </c>
      <c r="C85" s="16">
        <v>21101</v>
      </c>
      <c r="D85" s="16">
        <v>21100085</v>
      </c>
      <c r="E85" s="40" t="s">
        <v>242</v>
      </c>
      <c r="F85" s="47">
        <f t="shared" si="4"/>
        <v>1765.5521218874999</v>
      </c>
      <c r="G85" s="47">
        <f t="shared" si="5"/>
        <v>1765.5521218874999</v>
      </c>
      <c r="H85" s="47">
        <f t="shared" si="6"/>
        <v>1765.5521218874999</v>
      </c>
      <c r="I85" s="6">
        <v>75</v>
      </c>
      <c r="J85" s="45">
        <v>30</v>
      </c>
      <c r="K85" s="45">
        <f t="shared" si="7"/>
        <v>23.540694958499998</v>
      </c>
      <c r="L85" s="6" t="s">
        <v>511</v>
      </c>
      <c r="M85" s="6" t="s">
        <v>2</v>
      </c>
      <c r="N85" s="6">
        <v>9</v>
      </c>
      <c r="O85" s="6"/>
      <c r="P85" s="6">
        <v>20</v>
      </c>
      <c r="Q85" s="6">
        <v>30</v>
      </c>
      <c r="R85" s="6">
        <v>50</v>
      </c>
      <c r="S85" s="62">
        <v>2014</v>
      </c>
      <c r="T85" s="6">
        <v>0</v>
      </c>
      <c r="U85" s="6">
        <v>0</v>
      </c>
      <c r="V85" s="43">
        <v>0</v>
      </c>
      <c r="W85" s="6" t="s">
        <v>77</v>
      </c>
    </row>
    <row r="86" spans="1:23" s="2" customFormat="1" ht="30">
      <c r="A86" s="6">
        <v>81</v>
      </c>
      <c r="B86" s="6" t="s">
        <v>79</v>
      </c>
      <c r="C86" s="16">
        <v>21101</v>
      </c>
      <c r="D86" s="16">
        <v>21100085</v>
      </c>
      <c r="E86" s="40" t="s">
        <v>56</v>
      </c>
      <c r="F86" s="47">
        <f t="shared" si="4"/>
        <v>4570.0335812768</v>
      </c>
      <c r="G86" s="47">
        <f t="shared" si="5"/>
        <v>4570.0335812768</v>
      </c>
      <c r="H86" s="47">
        <f t="shared" si="6"/>
        <v>4570.0335812768</v>
      </c>
      <c r="I86" s="6">
        <v>112</v>
      </c>
      <c r="J86" s="45">
        <v>52</v>
      </c>
      <c r="K86" s="45">
        <f t="shared" si="7"/>
        <v>40.8038712614</v>
      </c>
      <c r="L86" s="6" t="s">
        <v>511</v>
      </c>
      <c r="M86" s="6" t="s">
        <v>2</v>
      </c>
      <c r="N86" s="6">
        <v>9</v>
      </c>
      <c r="O86" s="6"/>
      <c r="P86" s="6">
        <v>20</v>
      </c>
      <c r="Q86" s="6">
        <v>30</v>
      </c>
      <c r="R86" s="6">
        <v>50</v>
      </c>
      <c r="S86" s="62">
        <v>2014</v>
      </c>
      <c r="T86" s="6">
        <v>0</v>
      </c>
      <c r="U86" s="6">
        <v>0</v>
      </c>
      <c r="V86" s="43">
        <v>0</v>
      </c>
      <c r="W86" s="6" t="s">
        <v>77</v>
      </c>
    </row>
    <row r="87" spans="1:23" s="2" customFormat="1" ht="45">
      <c r="A87" s="6">
        <v>82</v>
      </c>
      <c r="B87" s="6" t="s">
        <v>79</v>
      </c>
      <c r="C87" s="16">
        <v>21101</v>
      </c>
      <c r="D87" s="16">
        <v>21100089</v>
      </c>
      <c r="E87" s="40" t="s">
        <v>243</v>
      </c>
      <c r="F87" s="47">
        <f t="shared" si="4"/>
        <v>22599.06716016</v>
      </c>
      <c r="G87" s="47">
        <f t="shared" si="5"/>
        <v>22599.06716016</v>
      </c>
      <c r="H87" s="47">
        <f t="shared" si="6"/>
        <v>22599.06716016</v>
      </c>
      <c r="I87" s="6">
        <v>900</v>
      </c>
      <c r="J87" s="45">
        <v>32</v>
      </c>
      <c r="K87" s="45">
        <f t="shared" si="7"/>
        <v>25.1100746224</v>
      </c>
      <c r="L87" s="6" t="s">
        <v>511</v>
      </c>
      <c r="M87" s="6" t="s">
        <v>2</v>
      </c>
      <c r="N87" s="6">
        <v>9</v>
      </c>
      <c r="O87" s="6"/>
      <c r="P87" s="6">
        <v>20</v>
      </c>
      <c r="Q87" s="6">
        <v>30</v>
      </c>
      <c r="R87" s="6">
        <v>50</v>
      </c>
      <c r="S87" s="62">
        <v>2014</v>
      </c>
      <c r="T87" s="6">
        <v>0</v>
      </c>
      <c r="U87" s="6">
        <v>0</v>
      </c>
      <c r="V87" s="43">
        <v>0</v>
      </c>
      <c r="W87" s="6" t="s">
        <v>77</v>
      </c>
    </row>
    <row r="88" spans="1:23" s="2" customFormat="1" ht="15">
      <c r="A88" s="6">
        <v>83</v>
      </c>
      <c r="B88" s="6" t="s">
        <v>79</v>
      </c>
      <c r="C88" s="16">
        <v>21101</v>
      </c>
      <c r="D88" s="16">
        <v>21100140</v>
      </c>
      <c r="E88" s="40" t="s">
        <v>57</v>
      </c>
      <c r="F88" s="47">
        <f t="shared" si="4"/>
        <v>1059.3312731325</v>
      </c>
      <c r="G88" s="47">
        <f t="shared" si="5"/>
        <v>1059.3312731325</v>
      </c>
      <c r="H88" s="47">
        <f t="shared" si="6"/>
        <v>1059.3312731325</v>
      </c>
      <c r="I88" s="6">
        <v>9</v>
      </c>
      <c r="J88" s="45">
        <v>150</v>
      </c>
      <c r="K88" s="45">
        <f t="shared" si="7"/>
        <v>117.70347479249999</v>
      </c>
      <c r="L88" s="6" t="s">
        <v>511</v>
      </c>
      <c r="M88" s="6" t="s">
        <v>2</v>
      </c>
      <c r="N88" s="6">
        <v>9</v>
      </c>
      <c r="O88" s="6"/>
      <c r="P88" s="6">
        <v>20</v>
      </c>
      <c r="Q88" s="6">
        <v>30</v>
      </c>
      <c r="R88" s="6">
        <v>50</v>
      </c>
      <c r="S88" s="62">
        <v>2014</v>
      </c>
      <c r="T88" s="6">
        <v>0</v>
      </c>
      <c r="U88" s="6">
        <v>0</v>
      </c>
      <c r="V88" s="43">
        <v>0</v>
      </c>
      <c r="W88" s="6" t="s">
        <v>77</v>
      </c>
    </row>
    <row r="89" spans="1:23" s="2" customFormat="1" ht="30">
      <c r="A89" s="6">
        <v>84</v>
      </c>
      <c r="B89" s="6" t="s">
        <v>79</v>
      </c>
      <c r="C89" s="16">
        <v>21101</v>
      </c>
      <c r="D89" s="16">
        <v>21100140</v>
      </c>
      <c r="E89" s="40" t="s">
        <v>126</v>
      </c>
      <c r="F89" s="47">
        <f t="shared" si="4"/>
        <v>1916.2125696219</v>
      </c>
      <c r="G89" s="47">
        <f t="shared" si="5"/>
        <v>1916.2125696219</v>
      </c>
      <c r="H89" s="47">
        <f t="shared" si="6"/>
        <v>1916.2125696219</v>
      </c>
      <c r="I89" s="6">
        <v>22</v>
      </c>
      <c r="J89" s="45">
        <v>111</v>
      </c>
      <c r="K89" s="45">
        <f t="shared" si="7"/>
        <v>87.10057134645</v>
      </c>
      <c r="L89" s="6" t="s">
        <v>511</v>
      </c>
      <c r="M89" s="6" t="s">
        <v>2</v>
      </c>
      <c r="N89" s="6">
        <v>9</v>
      </c>
      <c r="O89" s="6"/>
      <c r="P89" s="6">
        <v>20</v>
      </c>
      <c r="Q89" s="6">
        <v>30</v>
      </c>
      <c r="R89" s="6">
        <v>50</v>
      </c>
      <c r="S89" s="62">
        <v>2014</v>
      </c>
      <c r="T89" s="6">
        <v>0</v>
      </c>
      <c r="U89" s="6">
        <v>0</v>
      </c>
      <c r="V89" s="43">
        <v>0</v>
      </c>
      <c r="W89" s="6" t="s">
        <v>77</v>
      </c>
    </row>
    <row r="90" spans="1:23" s="2" customFormat="1" ht="30">
      <c r="A90" s="6">
        <v>85</v>
      </c>
      <c r="B90" s="6" t="s">
        <v>79</v>
      </c>
      <c r="C90" s="16">
        <v>21101</v>
      </c>
      <c r="D90" s="16">
        <v>21100140</v>
      </c>
      <c r="E90" s="40" t="s">
        <v>127</v>
      </c>
      <c r="F90" s="47">
        <f t="shared" si="4"/>
        <v>1916.2125696219</v>
      </c>
      <c r="G90" s="47">
        <f t="shared" si="5"/>
        <v>1916.2125696219</v>
      </c>
      <c r="H90" s="47">
        <f t="shared" si="6"/>
        <v>1916.2125696219</v>
      </c>
      <c r="I90" s="6">
        <v>22</v>
      </c>
      <c r="J90" s="45">
        <v>111</v>
      </c>
      <c r="K90" s="45">
        <f t="shared" si="7"/>
        <v>87.10057134645</v>
      </c>
      <c r="L90" s="6" t="s">
        <v>511</v>
      </c>
      <c r="M90" s="6" t="s">
        <v>2</v>
      </c>
      <c r="N90" s="6">
        <v>9</v>
      </c>
      <c r="O90" s="6"/>
      <c r="P90" s="6">
        <v>20</v>
      </c>
      <c r="Q90" s="6">
        <v>30</v>
      </c>
      <c r="R90" s="6">
        <v>50</v>
      </c>
      <c r="S90" s="62">
        <v>2014</v>
      </c>
      <c r="T90" s="6">
        <v>0</v>
      </c>
      <c r="U90" s="6">
        <v>0</v>
      </c>
      <c r="V90" s="43">
        <v>0</v>
      </c>
      <c r="W90" s="6" t="s">
        <v>77</v>
      </c>
    </row>
    <row r="91" spans="1:23" s="2" customFormat="1" ht="30">
      <c r="A91" s="6">
        <v>86</v>
      </c>
      <c r="B91" s="6" t="s">
        <v>79</v>
      </c>
      <c r="C91" s="16">
        <v>21101</v>
      </c>
      <c r="D91" s="16">
        <v>21100140</v>
      </c>
      <c r="E91" s="40" t="s">
        <v>397</v>
      </c>
      <c r="F91" s="47">
        <f t="shared" si="4"/>
        <v>1907.5809814704498</v>
      </c>
      <c r="G91" s="47">
        <f t="shared" si="5"/>
        <v>1907.5809814704498</v>
      </c>
      <c r="H91" s="47">
        <f t="shared" si="6"/>
        <v>1907.5809814704498</v>
      </c>
      <c r="I91" s="6">
        <v>187</v>
      </c>
      <c r="J91" s="45">
        <v>13</v>
      </c>
      <c r="K91" s="45">
        <f t="shared" si="7"/>
        <v>10.20096781535</v>
      </c>
      <c r="L91" s="6" t="s">
        <v>511</v>
      </c>
      <c r="M91" s="6" t="s">
        <v>2</v>
      </c>
      <c r="N91" s="6">
        <v>9</v>
      </c>
      <c r="O91" s="6"/>
      <c r="P91" s="6">
        <v>20</v>
      </c>
      <c r="Q91" s="6">
        <v>30</v>
      </c>
      <c r="R91" s="6">
        <v>50</v>
      </c>
      <c r="S91" s="62">
        <v>2014</v>
      </c>
      <c r="T91" s="6">
        <v>0</v>
      </c>
      <c r="U91" s="6">
        <v>0</v>
      </c>
      <c r="V91" s="43">
        <v>0</v>
      </c>
      <c r="W91" s="6" t="s">
        <v>77</v>
      </c>
    </row>
    <row r="92" spans="1:23" s="2" customFormat="1" ht="30">
      <c r="A92" s="6">
        <v>87</v>
      </c>
      <c r="B92" s="6" t="s">
        <v>79</v>
      </c>
      <c r="C92" s="16">
        <v>21101</v>
      </c>
      <c r="D92" s="16">
        <v>21100140</v>
      </c>
      <c r="E92" s="40" t="s">
        <v>398</v>
      </c>
      <c r="F92" s="47">
        <f t="shared" si="4"/>
        <v>78.46898319499999</v>
      </c>
      <c r="G92" s="47">
        <f t="shared" si="5"/>
        <v>78.46898319499999</v>
      </c>
      <c r="H92" s="47">
        <f t="shared" si="6"/>
        <v>78.46898319499999</v>
      </c>
      <c r="I92" s="6">
        <v>4</v>
      </c>
      <c r="J92" s="45">
        <v>25</v>
      </c>
      <c r="K92" s="45">
        <f t="shared" si="7"/>
        <v>19.617245798749998</v>
      </c>
      <c r="L92" s="6" t="s">
        <v>511</v>
      </c>
      <c r="M92" s="6" t="s">
        <v>2</v>
      </c>
      <c r="N92" s="6">
        <v>9</v>
      </c>
      <c r="O92" s="6"/>
      <c r="P92" s="6">
        <v>20</v>
      </c>
      <c r="Q92" s="6">
        <v>30</v>
      </c>
      <c r="R92" s="6">
        <v>50</v>
      </c>
      <c r="S92" s="62">
        <v>2014</v>
      </c>
      <c r="T92" s="6">
        <v>0</v>
      </c>
      <c r="U92" s="6">
        <v>0</v>
      </c>
      <c r="V92" s="43">
        <v>0</v>
      </c>
      <c r="W92" s="6" t="s">
        <v>77</v>
      </c>
    </row>
    <row r="93" spans="1:23" s="2" customFormat="1" ht="30">
      <c r="A93" s="6">
        <v>88</v>
      </c>
      <c r="B93" s="6" t="s">
        <v>79</v>
      </c>
      <c r="C93" s="16">
        <v>21101</v>
      </c>
      <c r="D93" s="16">
        <v>21100140</v>
      </c>
      <c r="E93" s="40" t="s">
        <v>399</v>
      </c>
      <c r="F93" s="47">
        <f t="shared" si="4"/>
        <v>2295.21775845375</v>
      </c>
      <c r="G93" s="47">
        <f t="shared" si="5"/>
        <v>2295.21775845375</v>
      </c>
      <c r="H93" s="47">
        <f t="shared" si="6"/>
        <v>2295.21775845375</v>
      </c>
      <c r="I93" s="6">
        <v>225</v>
      </c>
      <c r="J93" s="45">
        <v>13</v>
      </c>
      <c r="K93" s="45">
        <f t="shared" si="7"/>
        <v>10.20096781535</v>
      </c>
      <c r="L93" s="6" t="s">
        <v>511</v>
      </c>
      <c r="M93" s="6" t="s">
        <v>2</v>
      </c>
      <c r="N93" s="6">
        <v>9</v>
      </c>
      <c r="O93" s="6"/>
      <c r="P93" s="6">
        <v>20</v>
      </c>
      <c r="Q93" s="6">
        <v>30</v>
      </c>
      <c r="R93" s="6">
        <v>50</v>
      </c>
      <c r="S93" s="62">
        <v>2014</v>
      </c>
      <c r="T93" s="6">
        <v>0</v>
      </c>
      <c r="U93" s="6">
        <v>0</v>
      </c>
      <c r="V93" s="43">
        <v>0</v>
      </c>
      <c r="W93" s="6" t="s">
        <v>77</v>
      </c>
    </row>
    <row r="94" spans="1:23" s="2" customFormat="1" ht="30">
      <c r="A94" s="6">
        <v>89</v>
      </c>
      <c r="B94" s="6" t="s">
        <v>79</v>
      </c>
      <c r="C94" s="16">
        <v>21101</v>
      </c>
      <c r="D94" s="16">
        <v>21100104</v>
      </c>
      <c r="E94" s="40" t="s">
        <v>128</v>
      </c>
      <c r="F94" s="47">
        <f t="shared" si="4"/>
        <v>353.1104243775</v>
      </c>
      <c r="G94" s="47">
        <f t="shared" si="5"/>
        <v>353.1104243775</v>
      </c>
      <c r="H94" s="47">
        <f t="shared" si="6"/>
        <v>353.1104243775</v>
      </c>
      <c r="I94" s="6">
        <v>450</v>
      </c>
      <c r="J94" s="45">
        <v>1</v>
      </c>
      <c r="K94" s="45">
        <f t="shared" si="7"/>
        <v>0.78468983195</v>
      </c>
      <c r="L94" s="6" t="s">
        <v>511</v>
      </c>
      <c r="M94" s="6" t="s">
        <v>2</v>
      </c>
      <c r="N94" s="6">
        <v>9</v>
      </c>
      <c r="O94" s="6"/>
      <c r="P94" s="6">
        <v>20</v>
      </c>
      <c r="Q94" s="6">
        <v>30</v>
      </c>
      <c r="R94" s="6">
        <v>50</v>
      </c>
      <c r="S94" s="62">
        <v>2014</v>
      </c>
      <c r="T94" s="6">
        <v>0</v>
      </c>
      <c r="U94" s="6">
        <v>0</v>
      </c>
      <c r="V94" s="43">
        <v>0</v>
      </c>
      <c r="W94" s="6" t="s">
        <v>77</v>
      </c>
    </row>
    <row r="95" spans="1:23" s="2" customFormat="1" ht="30">
      <c r="A95" s="6">
        <v>90</v>
      </c>
      <c r="B95" s="6" t="s">
        <v>79</v>
      </c>
      <c r="C95" s="16">
        <v>21101</v>
      </c>
      <c r="D95" s="16">
        <v>21100104</v>
      </c>
      <c r="E95" s="40" t="s">
        <v>129</v>
      </c>
      <c r="F95" s="47">
        <f t="shared" si="4"/>
        <v>882.7760609437499</v>
      </c>
      <c r="G95" s="47">
        <f t="shared" si="5"/>
        <v>882.7760609437499</v>
      </c>
      <c r="H95" s="47">
        <f t="shared" si="6"/>
        <v>882.7760609437499</v>
      </c>
      <c r="I95" s="6">
        <v>1125</v>
      </c>
      <c r="J95" s="45">
        <v>1</v>
      </c>
      <c r="K95" s="45">
        <f t="shared" si="7"/>
        <v>0.78468983195</v>
      </c>
      <c r="L95" s="6" t="s">
        <v>511</v>
      </c>
      <c r="M95" s="6" t="s">
        <v>2</v>
      </c>
      <c r="N95" s="6">
        <v>9</v>
      </c>
      <c r="O95" s="6"/>
      <c r="P95" s="6">
        <v>20</v>
      </c>
      <c r="Q95" s="6">
        <v>30</v>
      </c>
      <c r="R95" s="6">
        <v>50</v>
      </c>
      <c r="S95" s="62">
        <v>2014</v>
      </c>
      <c r="T95" s="6">
        <v>0</v>
      </c>
      <c r="U95" s="6">
        <v>0</v>
      </c>
      <c r="V95" s="43">
        <v>0</v>
      </c>
      <c r="W95" s="6" t="s">
        <v>77</v>
      </c>
    </row>
    <row r="96" spans="1:23" s="2" customFormat="1" ht="30">
      <c r="A96" s="6">
        <v>91</v>
      </c>
      <c r="B96" s="6" t="s">
        <v>79</v>
      </c>
      <c r="C96" s="16">
        <v>21101</v>
      </c>
      <c r="D96" s="16">
        <v>21100104</v>
      </c>
      <c r="E96" s="40" t="s">
        <v>130</v>
      </c>
      <c r="F96" s="47">
        <f t="shared" si="4"/>
        <v>14.124416975099999</v>
      </c>
      <c r="G96" s="47">
        <f t="shared" si="5"/>
        <v>14.124416975099999</v>
      </c>
      <c r="H96" s="47">
        <f t="shared" si="6"/>
        <v>14.124416975099999</v>
      </c>
      <c r="I96" s="6">
        <v>18</v>
      </c>
      <c r="J96" s="45">
        <v>1</v>
      </c>
      <c r="K96" s="45">
        <f t="shared" si="7"/>
        <v>0.78468983195</v>
      </c>
      <c r="L96" s="6" t="s">
        <v>511</v>
      </c>
      <c r="M96" s="6" t="s">
        <v>2</v>
      </c>
      <c r="N96" s="6">
        <v>9</v>
      </c>
      <c r="O96" s="6"/>
      <c r="P96" s="6">
        <v>20</v>
      </c>
      <c r="Q96" s="6">
        <v>30</v>
      </c>
      <c r="R96" s="6">
        <v>50</v>
      </c>
      <c r="S96" s="62">
        <v>2014</v>
      </c>
      <c r="T96" s="6">
        <v>0</v>
      </c>
      <c r="U96" s="6">
        <v>0</v>
      </c>
      <c r="V96" s="43">
        <v>0</v>
      </c>
      <c r="W96" s="6" t="s">
        <v>77</v>
      </c>
    </row>
    <row r="97" spans="1:23" s="2" customFormat="1" ht="30">
      <c r="A97" s="6">
        <v>92</v>
      </c>
      <c r="B97" s="6" t="s">
        <v>79</v>
      </c>
      <c r="C97" s="16">
        <v>21101</v>
      </c>
      <c r="D97" s="16">
        <v>21100104</v>
      </c>
      <c r="E97" s="40" t="s">
        <v>58</v>
      </c>
      <c r="F97" s="47">
        <f t="shared" si="4"/>
        <v>4413.880304718749</v>
      </c>
      <c r="G97" s="47">
        <f t="shared" si="5"/>
        <v>4413.880304718749</v>
      </c>
      <c r="H97" s="47">
        <f t="shared" si="6"/>
        <v>4413.880304718749</v>
      </c>
      <c r="I97" s="6">
        <v>75</v>
      </c>
      <c r="J97" s="45">
        <v>75</v>
      </c>
      <c r="K97" s="45">
        <f t="shared" si="7"/>
        <v>58.851737396249995</v>
      </c>
      <c r="L97" s="6" t="s">
        <v>511</v>
      </c>
      <c r="M97" s="6" t="s">
        <v>2</v>
      </c>
      <c r="N97" s="6">
        <v>9</v>
      </c>
      <c r="O97" s="6"/>
      <c r="P97" s="6">
        <v>20</v>
      </c>
      <c r="Q97" s="6">
        <v>30</v>
      </c>
      <c r="R97" s="6">
        <v>50</v>
      </c>
      <c r="S97" s="62">
        <v>2014</v>
      </c>
      <c r="T97" s="6">
        <v>0</v>
      </c>
      <c r="U97" s="6">
        <v>0</v>
      </c>
      <c r="V97" s="43">
        <v>0</v>
      </c>
      <c r="W97" s="6" t="s">
        <v>77</v>
      </c>
    </row>
    <row r="98" spans="1:23" s="2" customFormat="1" ht="30">
      <c r="A98" s="6">
        <v>93</v>
      </c>
      <c r="B98" s="6" t="s">
        <v>79</v>
      </c>
      <c r="C98" s="16">
        <v>21101</v>
      </c>
      <c r="D98" s="16">
        <v>21100104</v>
      </c>
      <c r="E98" s="40" t="s">
        <v>131</v>
      </c>
      <c r="F98" s="47">
        <f t="shared" si="4"/>
        <v>4131.39196521675</v>
      </c>
      <c r="G98" s="47">
        <f t="shared" si="5"/>
        <v>4131.39196521675</v>
      </c>
      <c r="H98" s="47">
        <f t="shared" si="6"/>
        <v>4131.39196521675</v>
      </c>
      <c r="I98" s="6">
        <v>900</v>
      </c>
      <c r="J98" s="45">
        <v>5.85</v>
      </c>
      <c r="K98" s="45">
        <f t="shared" si="7"/>
        <v>4.590435516907499</v>
      </c>
      <c r="L98" s="6" t="s">
        <v>511</v>
      </c>
      <c r="M98" s="6" t="s">
        <v>2</v>
      </c>
      <c r="N98" s="6">
        <v>9</v>
      </c>
      <c r="O98" s="6"/>
      <c r="P98" s="6">
        <v>20</v>
      </c>
      <c r="Q98" s="6">
        <v>30</v>
      </c>
      <c r="R98" s="6">
        <v>50</v>
      </c>
      <c r="S98" s="62">
        <v>2014</v>
      </c>
      <c r="T98" s="6">
        <v>0</v>
      </c>
      <c r="U98" s="6">
        <v>0</v>
      </c>
      <c r="V98" s="43">
        <v>0</v>
      </c>
      <c r="W98" s="6" t="s">
        <v>77</v>
      </c>
    </row>
    <row r="99" spans="1:23" s="2" customFormat="1" ht="15">
      <c r="A99" s="6">
        <v>94</v>
      </c>
      <c r="B99" s="6" t="s">
        <v>79</v>
      </c>
      <c r="C99" s="16">
        <v>21101</v>
      </c>
      <c r="D99" s="16">
        <v>21100105</v>
      </c>
      <c r="E99" s="40" t="s">
        <v>273</v>
      </c>
      <c r="F99" s="47">
        <f t="shared" si="4"/>
        <v>7604.58609939384</v>
      </c>
      <c r="G99" s="47">
        <f t="shared" si="5"/>
        <v>7604.58609939384</v>
      </c>
      <c r="H99" s="47">
        <f t="shared" si="6"/>
        <v>7604.58609939384</v>
      </c>
      <c r="I99" s="6">
        <v>90</v>
      </c>
      <c r="J99" s="45">
        <v>107.68</v>
      </c>
      <c r="K99" s="45">
        <f t="shared" si="7"/>
        <v>84.495401104376</v>
      </c>
      <c r="L99" s="6" t="s">
        <v>511</v>
      </c>
      <c r="M99" s="6" t="s">
        <v>2</v>
      </c>
      <c r="N99" s="6">
        <v>9</v>
      </c>
      <c r="O99" s="6"/>
      <c r="P99" s="6">
        <v>20</v>
      </c>
      <c r="Q99" s="6">
        <v>30</v>
      </c>
      <c r="R99" s="6">
        <v>50</v>
      </c>
      <c r="S99" s="62">
        <v>2014</v>
      </c>
      <c r="T99" s="6">
        <v>0</v>
      </c>
      <c r="U99" s="6">
        <v>0</v>
      </c>
      <c r="V99" s="43">
        <v>0</v>
      </c>
      <c r="W99" s="6" t="s">
        <v>77</v>
      </c>
    </row>
    <row r="100" spans="1:23" s="2" customFormat="1" ht="30">
      <c r="A100" s="6">
        <v>95</v>
      </c>
      <c r="B100" s="6" t="s">
        <v>79</v>
      </c>
      <c r="C100" s="16">
        <v>21101</v>
      </c>
      <c r="D100" s="16">
        <v>21100030</v>
      </c>
      <c r="E100" s="40" t="s">
        <v>400</v>
      </c>
      <c r="F100" s="47">
        <f t="shared" si="4"/>
        <v>174.7896600668625</v>
      </c>
      <c r="G100" s="47">
        <f t="shared" si="5"/>
        <v>174.7896600668625</v>
      </c>
      <c r="H100" s="47">
        <f t="shared" si="6"/>
        <v>174.7896600668625</v>
      </c>
      <c r="I100" s="6">
        <v>225</v>
      </c>
      <c r="J100" s="45">
        <v>0.99</v>
      </c>
      <c r="K100" s="45">
        <f t="shared" si="7"/>
        <v>0.7768429336304999</v>
      </c>
      <c r="L100" s="6" t="s">
        <v>511</v>
      </c>
      <c r="M100" s="6" t="s">
        <v>2</v>
      </c>
      <c r="N100" s="6">
        <v>9</v>
      </c>
      <c r="O100" s="6"/>
      <c r="P100" s="6">
        <v>20</v>
      </c>
      <c r="Q100" s="6">
        <v>30</v>
      </c>
      <c r="R100" s="6">
        <v>50</v>
      </c>
      <c r="S100" s="62">
        <v>2014</v>
      </c>
      <c r="T100" s="6">
        <v>0</v>
      </c>
      <c r="U100" s="6">
        <v>0</v>
      </c>
      <c r="V100" s="43">
        <v>0</v>
      </c>
      <c r="W100" s="6" t="s">
        <v>77</v>
      </c>
    </row>
    <row r="101" spans="1:23" s="2" customFormat="1" ht="30">
      <c r="A101" s="6">
        <v>96</v>
      </c>
      <c r="B101" s="6" t="s">
        <v>79</v>
      </c>
      <c r="C101" s="16">
        <v>21101</v>
      </c>
      <c r="D101" s="16">
        <v>21100030</v>
      </c>
      <c r="E101" s="40" t="s">
        <v>244</v>
      </c>
      <c r="F101" s="47">
        <f t="shared" si="4"/>
        <v>233.05288008915</v>
      </c>
      <c r="G101" s="47">
        <f t="shared" si="5"/>
        <v>233.05288008915</v>
      </c>
      <c r="H101" s="47">
        <f t="shared" si="6"/>
        <v>233.05288008915</v>
      </c>
      <c r="I101" s="6">
        <v>300</v>
      </c>
      <c r="J101" s="45">
        <v>0.99</v>
      </c>
      <c r="K101" s="45">
        <f t="shared" si="7"/>
        <v>0.7768429336304999</v>
      </c>
      <c r="L101" s="6" t="s">
        <v>511</v>
      </c>
      <c r="M101" s="6" t="s">
        <v>2</v>
      </c>
      <c r="N101" s="6">
        <v>9</v>
      </c>
      <c r="O101" s="6"/>
      <c r="P101" s="6">
        <v>20</v>
      </c>
      <c r="Q101" s="6">
        <v>30</v>
      </c>
      <c r="R101" s="6">
        <v>50</v>
      </c>
      <c r="S101" s="62">
        <v>2014</v>
      </c>
      <c r="T101" s="6">
        <v>0</v>
      </c>
      <c r="U101" s="6">
        <v>0</v>
      </c>
      <c r="V101" s="43">
        <v>0</v>
      </c>
      <c r="W101" s="6" t="s">
        <v>77</v>
      </c>
    </row>
    <row r="102" spans="1:23" s="2" customFormat="1" ht="45">
      <c r="A102" s="6">
        <v>97</v>
      </c>
      <c r="B102" s="6" t="s">
        <v>79</v>
      </c>
      <c r="C102" s="16">
        <v>21101</v>
      </c>
      <c r="D102" s="16">
        <v>21100109</v>
      </c>
      <c r="E102" s="40" t="s">
        <v>177</v>
      </c>
      <c r="F102" s="47">
        <f t="shared" si="4"/>
        <v>4103.14313126655</v>
      </c>
      <c r="G102" s="47">
        <f t="shared" si="5"/>
        <v>4103.14313126655</v>
      </c>
      <c r="H102" s="47">
        <f t="shared" si="6"/>
        <v>4103.14313126655</v>
      </c>
      <c r="I102" s="6">
        <v>900</v>
      </c>
      <c r="J102" s="45">
        <v>5.81</v>
      </c>
      <c r="K102" s="45">
        <f t="shared" si="7"/>
        <v>4.5590479236295</v>
      </c>
      <c r="L102" s="6" t="s">
        <v>511</v>
      </c>
      <c r="M102" s="6" t="s">
        <v>2</v>
      </c>
      <c r="N102" s="6">
        <v>9</v>
      </c>
      <c r="O102" s="6"/>
      <c r="P102" s="6">
        <v>20</v>
      </c>
      <c r="Q102" s="6">
        <v>30</v>
      </c>
      <c r="R102" s="6">
        <v>50</v>
      </c>
      <c r="S102" s="62">
        <v>2014</v>
      </c>
      <c r="T102" s="6">
        <v>0</v>
      </c>
      <c r="U102" s="6">
        <v>0</v>
      </c>
      <c r="V102" s="43">
        <v>0</v>
      </c>
      <c r="W102" s="6" t="s">
        <v>77</v>
      </c>
    </row>
    <row r="103" spans="1:23" s="2" customFormat="1" ht="15">
      <c r="A103" s="6">
        <v>98</v>
      </c>
      <c r="B103" s="6" t="s">
        <v>79</v>
      </c>
      <c r="C103" s="16">
        <v>21101</v>
      </c>
      <c r="D103" s="16">
        <v>21100121</v>
      </c>
      <c r="E103" s="40" t="s">
        <v>245</v>
      </c>
      <c r="F103" s="47">
        <f t="shared" si="4"/>
        <v>21024.783184810312</v>
      </c>
      <c r="G103" s="47">
        <f t="shared" si="5"/>
        <v>21024.783184810312</v>
      </c>
      <c r="H103" s="47">
        <f t="shared" si="6"/>
        <v>21024.783184810312</v>
      </c>
      <c r="I103" s="6">
        <v>1875</v>
      </c>
      <c r="J103" s="45">
        <v>14.29</v>
      </c>
      <c r="K103" s="45">
        <f t="shared" si="7"/>
        <v>11.213217698565499</v>
      </c>
      <c r="L103" s="6" t="s">
        <v>511</v>
      </c>
      <c r="M103" s="6" t="s">
        <v>2</v>
      </c>
      <c r="N103" s="6">
        <v>9</v>
      </c>
      <c r="O103" s="6"/>
      <c r="P103" s="6">
        <v>20</v>
      </c>
      <c r="Q103" s="6">
        <v>30</v>
      </c>
      <c r="R103" s="6">
        <v>50</v>
      </c>
      <c r="S103" s="62">
        <v>2014</v>
      </c>
      <c r="T103" s="6">
        <v>0</v>
      </c>
      <c r="U103" s="6">
        <v>0</v>
      </c>
      <c r="V103" s="43">
        <v>0</v>
      </c>
      <c r="W103" s="6" t="s">
        <v>77</v>
      </c>
    </row>
    <row r="104" spans="1:23" s="2" customFormat="1" ht="30">
      <c r="A104" s="6">
        <v>99</v>
      </c>
      <c r="B104" s="6" t="s">
        <v>79</v>
      </c>
      <c r="C104" s="16">
        <v>21101</v>
      </c>
      <c r="D104" s="16">
        <v>21100023</v>
      </c>
      <c r="E104" s="40" t="s">
        <v>246</v>
      </c>
      <c r="F104" s="47">
        <f t="shared" si="4"/>
        <v>5482.039338460687</v>
      </c>
      <c r="G104" s="47">
        <f t="shared" si="5"/>
        <v>5482.039338460687</v>
      </c>
      <c r="H104" s="47">
        <f t="shared" si="6"/>
        <v>5482.039338460687</v>
      </c>
      <c r="I104" s="6">
        <v>3375</v>
      </c>
      <c r="J104" s="45">
        <v>2.07</v>
      </c>
      <c r="K104" s="45">
        <f t="shared" si="7"/>
        <v>1.6243079521364998</v>
      </c>
      <c r="L104" s="6" t="s">
        <v>511</v>
      </c>
      <c r="M104" s="6" t="s">
        <v>2</v>
      </c>
      <c r="N104" s="6">
        <v>9</v>
      </c>
      <c r="O104" s="6"/>
      <c r="P104" s="6">
        <v>20</v>
      </c>
      <c r="Q104" s="6">
        <v>30</v>
      </c>
      <c r="R104" s="6">
        <v>50</v>
      </c>
      <c r="S104" s="62">
        <v>2014</v>
      </c>
      <c r="T104" s="6">
        <v>0</v>
      </c>
      <c r="U104" s="6">
        <v>0</v>
      </c>
      <c r="V104" s="43">
        <v>0</v>
      </c>
      <c r="W104" s="6" t="s">
        <v>77</v>
      </c>
    </row>
    <row r="105" spans="1:23" s="2" customFormat="1" ht="30">
      <c r="A105" s="6">
        <v>100</v>
      </c>
      <c r="B105" s="6" t="s">
        <v>79</v>
      </c>
      <c r="C105" s="16">
        <v>21101</v>
      </c>
      <c r="D105" s="16">
        <v>21100121</v>
      </c>
      <c r="E105" s="40" t="s">
        <v>247</v>
      </c>
      <c r="F105" s="47">
        <f t="shared" si="4"/>
        <v>5791.010959791</v>
      </c>
      <c r="G105" s="47">
        <f t="shared" si="5"/>
        <v>5791.010959791</v>
      </c>
      <c r="H105" s="47">
        <f t="shared" si="6"/>
        <v>5791.010959791</v>
      </c>
      <c r="I105" s="6">
        <v>4500</v>
      </c>
      <c r="J105" s="45">
        <v>1.64</v>
      </c>
      <c r="K105" s="45">
        <f t="shared" si="7"/>
        <v>1.2868913243979998</v>
      </c>
      <c r="L105" s="6" t="s">
        <v>511</v>
      </c>
      <c r="M105" s="6" t="s">
        <v>2</v>
      </c>
      <c r="N105" s="6">
        <v>9</v>
      </c>
      <c r="O105" s="6"/>
      <c r="P105" s="6">
        <v>20</v>
      </c>
      <c r="Q105" s="6">
        <v>30</v>
      </c>
      <c r="R105" s="6">
        <v>50</v>
      </c>
      <c r="S105" s="62">
        <v>2014</v>
      </c>
      <c r="T105" s="6">
        <v>0</v>
      </c>
      <c r="U105" s="6">
        <v>0</v>
      </c>
      <c r="V105" s="43">
        <v>0</v>
      </c>
      <c r="W105" s="6" t="s">
        <v>77</v>
      </c>
    </row>
    <row r="106" spans="1:23" s="2" customFormat="1" ht="45">
      <c r="A106" s="6">
        <v>101</v>
      </c>
      <c r="B106" s="6" t="s">
        <v>79</v>
      </c>
      <c r="C106" s="16">
        <v>21101</v>
      </c>
      <c r="D106" s="16">
        <v>21100079</v>
      </c>
      <c r="E106" s="40" t="s">
        <v>274</v>
      </c>
      <c r="F106" s="47">
        <f t="shared" si="4"/>
        <v>3648.8077185675</v>
      </c>
      <c r="G106" s="47">
        <f t="shared" si="5"/>
        <v>3648.8077185675</v>
      </c>
      <c r="H106" s="47">
        <f t="shared" si="6"/>
        <v>3648.8077185675</v>
      </c>
      <c r="I106" s="6">
        <v>375</v>
      </c>
      <c r="J106" s="45">
        <v>12.4</v>
      </c>
      <c r="K106" s="45">
        <f t="shared" si="7"/>
        <v>9.73015391618</v>
      </c>
      <c r="L106" s="6" t="s">
        <v>511</v>
      </c>
      <c r="M106" s="6" t="s">
        <v>2</v>
      </c>
      <c r="N106" s="6">
        <v>9</v>
      </c>
      <c r="O106" s="6"/>
      <c r="P106" s="6">
        <v>20</v>
      </c>
      <c r="Q106" s="6">
        <v>30</v>
      </c>
      <c r="R106" s="6">
        <v>50</v>
      </c>
      <c r="S106" s="62">
        <v>2014</v>
      </c>
      <c r="T106" s="6">
        <v>0</v>
      </c>
      <c r="U106" s="6">
        <v>0</v>
      </c>
      <c r="V106" s="43">
        <v>0</v>
      </c>
      <c r="W106" s="6" t="s">
        <v>77</v>
      </c>
    </row>
    <row r="107" spans="1:23" s="2" customFormat="1" ht="30">
      <c r="A107" s="6">
        <v>102</v>
      </c>
      <c r="B107" s="6" t="s">
        <v>79</v>
      </c>
      <c r="C107" s="16">
        <v>21101</v>
      </c>
      <c r="D107" s="16">
        <v>21100079</v>
      </c>
      <c r="E107" s="40" t="s">
        <v>178</v>
      </c>
      <c r="F107" s="47">
        <f t="shared" si="4"/>
        <v>3687.0613478750624</v>
      </c>
      <c r="G107" s="47">
        <f t="shared" si="5"/>
        <v>3687.0613478750624</v>
      </c>
      <c r="H107" s="47">
        <f t="shared" si="6"/>
        <v>3687.0613478750624</v>
      </c>
      <c r="I107" s="6">
        <v>375</v>
      </c>
      <c r="J107" s="45">
        <v>12.53</v>
      </c>
      <c r="K107" s="45">
        <f t="shared" si="7"/>
        <v>9.8321635943335</v>
      </c>
      <c r="L107" s="6" t="s">
        <v>511</v>
      </c>
      <c r="M107" s="6" t="s">
        <v>2</v>
      </c>
      <c r="N107" s="6">
        <v>9</v>
      </c>
      <c r="O107" s="6"/>
      <c r="P107" s="6">
        <v>20</v>
      </c>
      <c r="Q107" s="6">
        <v>30</v>
      </c>
      <c r="R107" s="6">
        <v>50</v>
      </c>
      <c r="S107" s="62">
        <v>2014</v>
      </c>
      <c r="T107" s="6">
        <v>0</v>
      </c>
      <c r="U107" s="6">
        <v>0</v>
      </c>
      <c r="V107" s="43">
        <v>0</v>
      </c>
      <c r="W107" s="6" t="s">
        <v>77</v>
      </c>
    </row>
    <row r="108" spans="1:23" s="2" customFormat="1" ht="45">
      <c r="A108" s="6">
        <v>103</v>
      </c>
      <c r="B108" s="6" t="s">
        <v>79</v>
      </c>
      <c r="C108" s="16">
        <v>21101</v>
      </c>
      <c r="D108" s="16">
        <v>21100079</v>
      </c>
      <c r="E108" s="40" t="s">
        <v>297</v>
      </c>
      <c r="F108" s="47">
        <f t="shared" si="4"/>
        <v>5250.752010493425</v>
      </c>
      <c r="G108" s="47">
        <f t="shared" si="5"/>
        <v>5250.752010493425</v>
      </c>
      <c r="H108" s="47">
        <f t="shared" si="6"/>
        <v>5250.752010493425</v>
      </c>
      <c r="I108" s="6">
        <v>450</v>
      </c>
      <c r="J108" s="45">
        <v>14.87</v>
      </c>
      <c r="K108" s="45">
        <f t="shared" si="7"/>
        <v>11.668337801096499</v>
      </c>
      <c r="L108" s="6" t="s">
        <v>511</v>
      </c>
      <c r="M108" s="6" t="s">
        <v>2</v>
      </c>
      <c r="N108" s="6">
        <v>9</v>
      </c>
      <c r="O108" s="6"/>
      <c r="P108" s="6">
        <v>20</v>
      </c>
      <c r="Q108" s="6">
        <v>30</v>
      </c>
      <c r="R108" s="6">
        <v>50</v>
      </c>
      <c r="S108" s="62">
        <v>2014</v>
      </c>
      <c r="T108" s="6">
        <v>0</v>
      </c>
      <c r="U108" s="6">
        <v>0</v>
      </c>
      <c r="V108" s="43">
        <v>0</v>
      </c>
      <c r="W108" s="6" t="s">
        <v>77</v>
      </c>
    </row>
    <row r="109" spans="1:23" s="2" customFormat="1" ht="45">
      <c r="A109" s="6">
        <v>104</v>
      </c>
      <c r="B109" s="6" t="s">
        <v>79</v>
      </c>
      <c r="C109" s="16">
        <v>21101</v>
      </c>
      <c r="D109" s="16">
        <v>21100079</v>
      </c>
      <c r="E109" s="40" t="s">
        <v>275</v>
      </c>
      <c r="F109" s="47">
        <f t="shared" si="4"/>
        <v>3687.0613478750624</v>
      </c>
      <c r="G109" s="47">
        <f t="shared" si="5"/>
        <v>3687.0613478750624</v>
      </c>
      <c r="H109" s="47">
        <f t="shared" si="6"/>
        <v>3687.0613478750624</v>
      </c>
      <c r="I109" s="6">
        <v>375</v>
      </c>
      <c r="J109" s="45">
        <v>12.53</v>
      </c>
      <c r="K109" s="45">
        <f t="shared" si="7"/>
        <v>9.8321635943335</v>
      </c>
      <c r="L109" s="6" t="s">
        <v>511</v>
      </c>
      <c r="M109" s="6" t="s">
        <v>2</v>
      </c>
      <c r="N109" s="6">
        <v>9</v>
      </c>
      <c r="O109" s="6"/>
      <c r="P109" s="6">
        <v>20</v>
      </c>
      <c r="Q109" s="6">
        <v>30</v>
      </c>
      <c r="R109" s="6">
        <v>50</v>
      </c>
      <c r="S109" s="62">
        <v>2014</v>
      </c>
      <c r="T109" s="6">
        <v>0</v>
      </c>
      <c r="U109" s="6">
        <v>0</v>
      </c>
      <c r="V109" s="43">
        <v>0</v>
      </c>
      <c r="W109" s="6" t="s">
        <v>77</v>
      </c>
    </row>
    <row r="110" spans="1:23" s="2" customFormat="1" ht="45">
      <c r="A110" s="6">
        <v>105</v>
      </c>
      <c r="B110" s="6" t="s">
        <v>79</v>
      </c>
      <c r="C110" s="16">
        <v>21101</v>
      </c>
      <c r="D110" s="16">
        <v>21100079</v>
      </c>
      <c r="E110" s="40" t="s">
        <v>276</v>
      </c>
      <c r="F110" s="47">
        <f t="shared" si="4"/>
        <v>28195.86738654337</v>
      </c>
      <c r="G110" s="47">
        <f t="shared" si="5"/>
        <v>28195.86738654337</v>
      </c>
      <c r="H110" s="47">
        <f t="shared" si="6"/>
        <v>28195.86738654337</v>
      </c>
      <c r="I110" s="6">
        <v>750</v>
      </c>
      <c r="J110" s="45">
        <v>47.91</v>
      </c>
      <c r="K110" s="45">
        <f t="shared" si="7"/>
        <v>37.59448984872449</v>
      </c>
      <c r="L110" s="6" t="s">
        <v>511</v>
      </c>
      <c r="M110" s="6" t="s">
        <v>2</v>
      </c>
      <c r="N110" s="6">
        <v>9</v>
      </c>
      <c r="O110" s="6"/>
      <c r="P110" s="6">
        <v>20</v>
      </c>
      <c r="Q110" s="6">
        <v>30</v>
      </c>
      <c r="R110" s="6">
        <v>50</v>
      </c>
      <c r="S110" s="62">
        <v>2014</v>
      </c>
      <c r="T110" s="6">
        <v>0</v>
      </c>
      <c r="U110" s="6">
        <v>0</v>
      </c>
      <c r="V110" s="43">
        <v>0</v>
      </c>
      <c r="W110" s="6" t="s">
        <v>77</v>
      </c>
    </row>
    <row r="111" spans="1:23" s="2" customFormat="1" ht="30">
      <c r="A111" s="6">
        <v>106</v>
      </c>
      <c r="B111" s="6" t="s">
        <v>79</v>
      </c>
      <c r="C111" s="16">
        <v>21101</v>
      </c>
      <c r="D111" s="16">
        <v>21100079</v>
      </c>
      <c r="E111" s="40" t="s">
        <v>277</v>
      </c>
      <c r="F111" s="47">
        <f t="shared" si="4"/>
        <v>70489.66846635843</v>
      </c>
      <c r="G111" s="47">
        <f t="shared" si="5"/>
        <v>70489.66846635843</v>
      </c>
      <c r="H111" s="47">
        <f t="shared" si="6"/>
        <v>70489.66846635843</v>
      </c>
      <c r="I111" s="6">
        <v>1875</v>
      </c>
      <c r="J111" s="45">
        <v>47.91</v>
      </c>
      <c r="K111" s="45">
        <f t="shared" si="7"/>
        <v>37.59448984872449</v>
      </c>
      <c r="L111" s="6" t="s">
        <v>511</v>
      </c>
      <c r="M111" s="6" t="s">
        <v>2</v>
      </c>
      <c r="N111" s="6">
        <v>9</v>
      </c>
      <c r="O111" s="6"/>
      <c r="P111" s="6">
        <v>20</v>
      </c>
      <c r="Q111" s="6">
        <v>30</v>
      </c>
      <c r="R111" s="6">
        <v>50</v>
      </c>
      <c r="S111" s="62">
        <v>2014</v>
      </c>
      <c r="T111" s="6">
        <v>0</v>
      </c>
      <c r="U111" s="6">
        <v>0</v>
      </c>
      <c r="V111" s="43">
        <v>0</v>
      </c>
      <c r="W111" s="6" t="s">
        <v>77</v>
      </c>
    </row>
    <row r="112" spans="1:23" s="2" customFormat="1" ht="30">
      <c r="A112" s="6">
        <v>107</v>
      </c>
      <c r="B112" s="6" t="s">
        <v>79</v>
      </c>
      <c r="C112" s="16">
        <v>21101</v>
      </c>
      <c r="D112" s="16">
        <v>21100124</v>
      </c>
      <c r="E112" s="40" t="s">
        <v>248</v>
      </c>
      <c r="F112" s="47">
        <f t="shared" si="4"/>
        <v>2936.701696072875</v>
      </c>
      <c r="G112" s="47">
        <f t="shared" si="5"/>
        <v>2936.701696072875</v>
      </c>
      <c r="H112" s="47">
        <f t="shared" si="6"/>
        <v>2936.701696072875</v>
      </c>
      <c r="I112" s="6">
        <v>375</v>
      </c>
      <c r="J112" s="45">
        <v>9.98</v>
      </c>
      <c r="K112" s="45">
        <f t="shared" si="7"/>
        <v>7.831204522861</v>
      </c>
      <c r="L112" s="6" t="s">
        <v>511</v>
      </c>
      <c r="M112" s="6" t="s">
        <v>2</v>
      </c>
      <c r="N112" s="6">
        <v>9</v>
      </c>
      <c r="O112" s="6"/>
      <c r="P112" s="6">
        <v>20</v>
      </c>
      <c r="Q112" s="6">
        <v>30</v>
      </c>
      <c r="R112" s="6">
        <v>50</v>
      </c>
      <c r="S112" s="62">
        <v>2014</v>
      </c>
      <c r="T112" s="6">
        <v>0</v>
      </c>
      <c r="U112" s="6">
        <v>0</v>
      </c>
      <c r="V112" s="43">
        <v>0</v>
      </c>
      <c r="W112" s="6" t="s">
        <v>77</v>
      </c>
    </row>
    <row r="113" spans="1:23" s="2" customFormat="1" ht="15">
      <c r="A113" s="6">
        <v>108</v>
      </c>
      <c r="B113" s="6" t="s">
        <v>79</v>
      </c>
      <c r="C113" s="16">
        <v>21101</v>
      </c>
      <c r="D113" s="16">
        <v>21100124</v>
      </c>
      <c r="E113" s="40" t="s">
        <v>401</v>
      </c>
      <c r="F113" s="47">
        <f t="shared" si="4"/>
        <v>302.968744115895</v>
      </c>
      <c r="G113" s="47">
        <f t="shared" si="5"/>
        <v>302.968744115895</v>
      </c>
      <c r="H113" s="47">
        <f t="shared" si="6"/>
        <v>302.968744115895</v>
      </c>
      <c r="I113" s="6">
        <v>18</v>
      </c>
      <c r="J113" s="45">
        <v>21.45</v>
      </c>
      <c r="K113" s="45">
        <f t="shared" si="7"/>
        <v>16.8315968953275</v>
      </c>
      <c r="L113" s="6" t="s">
        <v>511</v>
      </c>
      <c r="M113" s="6" t="s">
        <v>2</v>
      </c>
      <c r="N113" s="6">
        <v>9</v>
      </c>
      <c r="O113" s="6"/>
      <c r="P113" s="6">
        <v>20</v>
      </c>
      <c r="Q113" s="6">
        <v>30</v>
      </c>
      <c r="R113" s="6">
        <v>50</v>
      </c>
      <c r="S113" s="62">
        <v>2014</v>
      </c>
      <c r="T113" s="6">
        <v>0</v>
      </c>
      <c r="U113" s="6">
        <v>0</v>
      </c>
      <c r="V113" s="43">
        <v>0</v>
      </c>
      <c r="W113" s="6" t="s">
        <v>77</v>
      </c>
    </row>
    <row r="114" spans="1:23" s="2" customFormat="1" ht="15">
      <c r="A114" s="6">
        <v>109</v>
      </c>
      <c r="B114" s="6" t="s">
        <v>79</v>
      </c>
      <c r="C114" s="16">
        <v>21101</v>
      </c>
      <c r="D114" s="16">
        <v>21100124</v>
      </c>
      <c r="E114" s="40" t="s">
        <v>402</v>
      </c>
      <c r="F114" s="47">
        <f t="shared" si="4"/>
        <v>622.7690851271175</v>
      </c>
      <c r="G114" s="47">
        <f t="shared" si="5"/>
        <v>622.7690851271175</v>
      </c>
      <c r="H114" s="47">
        <f t="shared" si="6"/>
        <v>622.7690851271175</v>
      </c>
      <c r="I114" s="6">
        <v>37</v>
      </c>
      <c r="J114" s="45">
        <v>21.45</v>
      </c>
      <c r="K114" s="45">
        <f t="shared" si="7"/>
        <v>16.8315968953275</v>
      </c>
      <c r="L114" s="6" t="s">
        <v>511</v>
      </c>
      <c r="M114" s="6" t="s">
        <v>2</v>
      </c>
      <c r="N114" s="6">
        <v>9</v>
      </c>
      <c r="O114" s="6"/>
      <c r="P114" s="6">
        <v>20</v>
      </c>
      <c r="Q114" s="6">
        <v>30</v>
      </c>
      <c r="R114" s="6">
        <v>50</v>
      </c>
      <c r="S114" s="62">
        <v>2014</v>
      </c>
      <c r="T114" s="6">
        <v>0</v>
      </c>
      <c r="U114" s="6">
        <v>0</v>
      </c>
      <c r="V114" s="43">
        <v>0</v>
      </c>
      <c r="W114" s="6" t="s">
        <v>77</v>
      </c>
    </row>
    <row r="115" spans="1:23" s="2" customFormat="1" ht="15">
      <c r="A115" s="6">
        <v>110</v>
      </c>
      <c r="B115" s="6" t="s">
        <v>79</v>
      </c>
      <c r="C115" s="16">
        <v>21101</v>
      </c>
      <c r="D115" s="16">
        <v>21100124</v>
      </c>
      <c r="E115" s="40" t="s">
        <v>403</v>
      </c>
      <c r="F115" s="47">
        <f t="shared" si="4"/>
        <v>2972.012738510625</v>
      </c>
      <c r="G115" s="47">
        <f t="shared" si="5"/>
        <v>2972.012738510625</v>
      </c>
      <c r="H115" s="47">
        <f t="shared" si="6"/>
        <v>2972.012738510625</v>
      </c>
      <c r="I115" s="6">
        <v>375</v>
      </c>
      <c r="J115" s="45">
        <v>10.1</v>
      </c>
      <c r="K115" s="45">
        <f t="shared" si="7"/>
        <v>7.925367302694999</v>
      </c>
      <c r="L115" s="6" t="s">
        <v>511</v>
      </c>
      <c r="M115" s="6" t="s">
        <v>2</v>
      </c>
      <c r="N115" s="6">
        <v>9</v>
      </c>
      <c r="O115" s="6"/>
      <c r="P115" s="6">
        <v>20</v>
      </c>
      <c r="Q115" s="6">
        <v>30</v>
      </c>
      <c r="R115" s="6">
        <v>50</v>
      </c>
      <c r="S115" s="62">
        <v>2014</v>
      </c>
      <c r="T115" s="6">
        <v>0</v>
      </c>
      <c r="U115" s="6">
        <v>0</v>
      </c>
      <c r="V115" s="43">
        <v>0</v>
      </c>
      <c r="W115" s="6" t="s">
        <v>77</v>
      </c>
    </row>
    <row r="116" spans="1:23" s="2" customFormat="1" ht="15">
      <c r="A116" s="6">
        <v>111</v>
      </c>
      <c r="B116" s="6" t="s">
        <v>79</v>
      </c>
      <c r="C116" s="16">
        <v>21101</v>
      </c>
      <c r="D116" s="16">
        <v>21100031</v>
      </c>
      <c r="E116" s="40" t="s">
        <v>74</v>
      </c>
      <c r="F116" s="47">
        <f t="shared" si="4"/>
        <v>330.935089726593</v>
      </c>
      <c r="G116" s="47">
        <f t="shared" si="5"/>
        <v>330.935089726593</v>
      </c>
      <c r="H116" s="47">
        <f t="shared" si="6"/>
        <v>330.935089726593</v>
      </c>
      <c r="I116" s="6">
        <v>18</v>
      </c>
      <c r="J116" s="45">
        <v>23.43</v>
      </c>
      <c r="K116" s="45">
        <f t="shared" si="7"/>
        <v>18.3852827625885</v>
      </c>
      <c r="L116" s="6" t="s">
        <v>511</v>
      </c>
      <c r="M116" s="6" t="s">
        <v>2</v>
      </c>
      <c r="N116" s="6">
        <v>9</v>
      </c>
      <c r="O116" s="6"/>
      <c r="P116" s="6">
        <v>20</v>
      </c>
      <c r="Q116" s="6">
        <v>30</v>
      </c>
      <c r="R116" s="6">
        <v>50</v>
      </c>
      <c r="S116" s="62">
        <v>2014</v>
      </c>
      <c r="T116" s="6">
        <v>0</v>
      </c>
      <c r="U116" s="6">
        <v>0</v>
      </c>
      <c r="V116" s="43">
        <v>0</v>
      </c>
      <c r="W116" s="6" t="s">
        <v>77</v>
      </c>
    </row>
    <row r="117" spans="1:23" s="2" customFormat="1" ht="75">
      <c r="A117" s="6">
        <v>112</v>
      </c>
      <c r="B117" s="6" t="s">
        <v>79</v>
      </c>
      <c r="C117" s="16">
        <v>21101</v>
      </c>
      <c r="D117" s="33">
        <v>21100243</v>
      </c>
      <c r="E117" s="40" t="s">
        <v>404</v>
      </c>
      <c r="F117" s="47">
        <f t="shared" si="4"/>
        <v>4458.019107765937</v>
      </c>
      <c r="G117" s="47">
        <f t="shared" si="5"/>
        <v>4458.019107765937</v>
      </c>
      <c r="H117" s="47">
        <f t="shared" si="6"/>
        <v>4458.019107765937</v>
      </c>
      <c r="I117" s="6">
        <v>1875</v>
      </c>
      <c r="J117" s="45">
        <v>3.03</v>
      </c>
      <c r="K117" s="45">
        <f t="shared" si="7"/>
        <v>2.3776101908085</v>
      </c>
      <c r="L117" s="6" t="s">
        <v>511</v>
      </c>
      <c r="M117" s="6" t="s">
        <v>2</v>
      </c>
      <c r="N117" s="6">
        <v>9</v>
      </c>
      <c r="O117" s="6"/>
      <c r="P117" s="6">
        <v>20</v>
      </c>
      <c r="Q117" s="6">
        <v>30</v>
      </c>
      <c r="R117" s="6">
        <v>50</v>
      </c>
      <c r="S117" s="62">
        <v>2014</v>
      </c>
      <c r="T117" s="6">
        <v>0</v>
      </c>
      <c r="U117" s="6">
        <v>0</v>
      </c>
      <c r="V117" s="43">
        <v>0</v>
      </c>
      <c r="W117" s="6" t="s">
        <v>77</v>
      </c>
    </row>
    <row r="118" spans="1:23" s="2" customFormat="1" ht="75">
      <c r="A118" s="6">
        <v>113</v>
      </c>
      <c r="B118" s="6" t="s">
        <v>79</v>
      </c>
      <c r="C118" s="16">
        <v>21101</v>
      </c>
      <c r="D118" s="33">
        <v>21100243</v>
      </c>
      <c r="E118" s="40" t="s">
        <v>405</v>
      </c>
      <c r="F118" s="47">
        <f t="shared" si="4"/>
        <v>1530.1451723025</v>
      </c>
      <c r="G118" s="47">
        <f t="shared" si="5"/>
        <v>1530.1451723025</v>
      </c>
      <c r="H118" s="47">
        <f t="shared" si="6"/>
        <v>1530.1451723025</v>
      </c>
      <c r="I118" s="6">
        <v>750</v>
      </c>
      <c r="J118" s="45">
        <v>2.6</v>
      </c>
      <c r="K118" s="45">
        <f t="shared" si="7"/>
        <v>2.04019356307</v>
      </c>
      <c r="L118" s="6" t="s">
        <v>511</v>
      </c>
      <c r="M118" s="6" t="s">
        <v>2</v>
      </c>
      <c r="N118" s="6">
        <v>9</v>
      </c>
      <c r="O118" s="6"/>
      <c r="P118" s="6">
        <v>20</v>
      </c>
      <c r="Q118" s="6">
        <v>30</v>
      </c>
      <c r="R118" s="6">
        <v>50</v>
      </c>
      <c r="S118" s="62">
        <v>2014</v>
      </c>
      <c r="T118" s="6">
        <v>0</v>
      </c>
      <c r="U118" s="6">
        <v>0</v>
      </c>
      <c r="V118" s="43">
        <v>0</v>
      </c>
      <c r="W118" s="6" t="s">
        <v>77</v>
      </c>
    </row>
    <row r="119" spans="1:23" s="2" customFormat="1" ht="75">
      <c r="A119" s="6">
        <v>114</v>
      </c>
      <c r="B119" s="6" t="s">
        <v>79</v>
      </c>
      <c r="C119" s="16">
        <v>21101</v>
      </c>
      <c r="D119" s="33">
        <v>21100243</v>
      </c>
      <c r="E119" s="40" t="s">
        <v>406</v>
      </c>
      <c r="F119" s="47">
        <f t="shared" si="4"/>
        <v>1530.1451723025</v>
      </c>
      <c r="G119" s="47">
        <f t="shared" si="5"/>
        <v>1530.1451723025</v>
      </c>
      <c r="H119" s="47">
        <f t="shared" si="6"/>
        <v>1530.1451723025</v>
      </c>
      <c r="I119" s="6">
        <v>750</v>
      </c>
      <c r="J119" s="45">
        <v>2.6</v>
      </c>
      <c r="K119" s="45">
        <f t="shared" si="7"/>
        <v>2.04019356307</v>
      </c>
      <c r="L119" s="6" t="s">
        <v>511</v>
      </c>
      <c r="M119" s="6" t="s">
        <v>2</v>
      </c>
      <c r="N119" s="6">
        <v>9</v>
      </c>
      <c r="O119" s="6"/>
      <c r="P119" s="6">
        <v>20</v>
      </c>
      <c r="Q119" s="6">
        <v>30</v>
      </c>
      <c r="R119" s="6">
        <v>50</v>
      </c>
      <c r="S119" s="62">
        <v>2014</v>
      </c>
      <c r="T119" s="6">
        <v>0</v>
      </c>
      <c r="U119" s="6">
        <v>0</v>
      </c>
      <c r="V119" s="43">
        <v>0</v>
      </c>
      <c r="W119" s="6" t="s">
        <v>77</v>
      </c>
    </row>
    <row r="120" spans="1:23" s="2" customFormat="1" ht="75">
      <c r="A120" s="6">
        <v>115</v>
      </c>
      <c r="B120" s="6" t="s">
        <v>79</v>
      </c>
      <c r="C120" s="16">
        <v>21101</v>
      </c>
      <c r="D120" s="33">
        <v>21100243</v>
      </c>
      <c r="E120" s="40" t="s">
        <v>407</v>
      </c>
      <c r="F120" s="47">
        <f t="shared" si="4"/>
        <v>1530.1451723025</v>
      </c>
      <c r="G120" s="47">
        <f t="shared" si="5"/>
        <v>1530.1451723025</v>
      </c>
      <c r="H120" s="47">
        <f t="shared" si="6"/>
        <v>1530.1451723025</v>
      </c>
      <c r="I120" s="6">
        <v>750</v>
      </c>
      <c r="J120" s="45">
        <v>2.6</v>
      </c>
      <c r="K120" s="45">
        <f t="shared" si="7"/>
        <v>2.04019356307</v>
      </c>
      <c r="L120" s="6" t="s">
        <v>511</v>
      </c>
      <c r="M120" s="6" t="s">
        <v>2</v>
      </c>
      <c r="N120" s="6">
        <v>9</v>
      </c>
      <c r="O120" s="6"/>
      <c r="P120" s="6">
        <v>20</v>
      </c>
      <c r="Q120" s="6">
        <v>30</v>
      </c>
      <c r="R120" s="6">
        <v>50</v>
      </c>
      <c r="S120" s="62">
        <v>2014</v>
      </c>
      <c r="T120" s="6">
        <v>0</v>
      </c>
      <c r="U120" s="6">
        <v>0</v>
      </c>
      <c r="V120" s="43">
        <v>0</v>
      </c>
      <c r="W120" s="6" t="s">
        <v>77</v>
      </c>
    </row>
    <row r="121" spans="1:23" s="2" customFormat="1" ht="75">
      <c r="A121" s="6">
        <v>116</v>
      </c>
      <c r="B121" s="6" t="s">
        <v>79</v>
      </c>
      <c r="C121" s="16">
        <v>21101</v>
      </c>
      <c r="D121" s="33">
        <v>21100243</v>
      </c>
      <c r="E121" s="40" t="s">
        <v>408</v>
      </c>
      <c r="F121" s="47">
        <f t="shared" si="4"/>
        <v>1530.1451723025</v>
      </c>
      <c r="G121" s="47">
        <f t="shared" si="5"/>
        <v>1530.1451723025</v>
      </c>
      <c r="H121" s="47">
        <f t="shared" si="6"/>
        <v>1530.1451723025</v>
      </c>
      <c r="I121" s="6">
        <v>750</v>
      </c>
      <c r="J121" s="45">
        <v>2.6</v>
      </c>
      <c r="K121" s="45">
        <f t="shared" si="7"/>
        <v>2.04019356307</v>
      </c>
      <c r="L121" s="6" t="s">
        <v>511</v>
      </c>
      <c r="M121" s="6" t="s">
        <v>2</v>
      </c>
      <c r="N121" s="6">
        <v>9</v>
      </c>
      <c r="O121" s="6"/>
      <c r="P121" s="6">
        <v>20</v>
      </c>
      <c r="Q121" s="6">
        <v>30</v>
      </c>
      <c r="R121" s="6">
        <v>50</v>
      </c>
      <c r="S121" s="62">
        <v>2014</v>
      </c>
      <c r="T121" s="6">
        <v>0</v>
      </c>
      <c r="U121" s="6">
        <v>0</v>
      </c>
      <c r="V121" s="43">
        <v>0</v>
      </c>
      <c r="W121" s="6" t="s">
        <v>77</v>
      </c>
    </row>
    <row r="122" spans="1:23" s="2" customFormat="1" ht="15">
      <c r="A122" s="6">
        <v>117</v>
      </c>
      <c r="B122" s="6" t="s">
        <v>79</v>
      </c>
      <c r="C122" s="16">
        <v>21101</v>
      </c>
      <c r="D122" s="33">
        <v>21100243</v>
      </c>
      <c r="E122" s="40" t="s">
        <v>59</v>
      </c>
      <c r="F122" s="47">
        <f t="shared" si="4"/>
        <v>1388.9010025515</v>
      </c>
      <c r="G122" s="47">
        <f t="shared" si="5"/>
        <v>1388.9010025515</v>
      </c>
      <c r="H122" s="47">
        <f t="shared" si="6"/>
        <v>1388.9010025515</v>
      </c>
      <c r="I122" s="6">
        <v>375</v>
      </c>
      <c r="J122" s="45">
        <v>4.72</v>
      </c>
      <c r="K122" s="45">
        <f t="shared" si="7"/>
        <v>3.7037360068039997</v>
      </c>
      <c r="L122" s="6" t="s">
        <v>511</v>
      </c>
      <c r="M122" s="6" t="s">
        <v>2</v>
      </c>
      <c r="N122" s="6">
        <v>9</v>
      </c>
      <c r="O122" s="6"/>
      <c r="P122" s="6">
        <v>20</v>
      </c>
      <c r="Q122" s="6">
        <v>30</v>
      </c>
      <c r="R122" s="6">
        <v>50</v>
      </c>
      <c r="S122" s="62">
        <v>2014</v>
      </c>
      <c r="T122" s="6">
        <v>0</v>
      </c>
      <c r="U122" s="6">
        <v>0</v>
      </c>
      <c r="V122" s="43">
        <v>0</v>
      </c>
      <c r="W122" s="6" t="s">
        <v>77</v>
      </c>
    </row>
    <row r="123" spans="1:23" s="2" customFormat="1" ht="15">
      <c r="A123" s="6">
        <v>118</v>
      </c>
      <c r="B123" s="6" t="s">
        <v>79</v>
      </c>
      <c r="C123" s="16">
        <v>21101</v>
      </c>
      <c r="D123" s="33">
        <v>21100243</v>
      </c>
      <c r="E123" s="40" t="s">
        <v>60</v>
      </c>
      <c r="F123" s="47">
        <f t="shared" si="4"/>
        <v>11111.208020412</v>
      </c>
      <c r="G123" s="47">
        <f t="shared" si="5"/>
        <v>11111.208020412</v>
      </c>
      <c r="H123" s="47">
        <f t="shared" si="6"/>
        <v>11111.208020412</v>
      </c>
      <c r="I123" s="6">
        <v>3000</v>
      </c>
      <c r="J123" s="45">
        <v>4.72</v>
      </c>
      <c r="K123" s="45">
        <f t="shared" si="7"/>
        <v>3.7037360068039997</v>
      </c>
      <c r="L123" s="6" t="s">
        <v>511</v>
      </c>
      <c r="M123" s="6" t="s">
        <v>2</v>
      </c>
      <c r="N123" s="6">
        <v>9</v>
      </c>
      <c r="O123" s="6"/>
      <c r="P123" s="6">
        <v>20</v>
      </c>
      <c r="Q123" s="6">
        <v>30</v>
      </c>
      <c r="R123" s="6">
        <v>50</v>
      </c>
      <c r="S123" s="62">
        <v>2014</v>
      </c>
      <c r="T123" s="6">
        <v>0</v>
      </c>
      <c r="U123" s="6">
        <v>0</v>
      </c>
      <c r="V123" s="43">
        <v>0</v>
      </c>
      <c r="W123" s="6" t="s">
        <v>77</v>
      </c>
    </row>
    <row r="124" spans="1:23" s="2" customFormat="1" ht="45">
      <c r="A124" s="6">
        <v>119</v>
      </c>
      <c r="B124" s="6" t="s">
        <v>79</v>
      </c>
      <c r="C124" s="16">
        <v>21101</v>
      </c>
      <c r="D124" s="33">
        <v>21100243</v>
      </c>
      <c r="E124" s="40" t="s">
        <v>278</v>
      </c>
      <c r="F124" s="47">
        <f t="shared" si="4"/>
        <v>1094.64231557025</v>
      </c>
      <c r="G124" s="47">
        <f t="shared" si="5"/>
        <v>1094.64231557025</v>
      </c>
      <c r="H124" s="47">
        <f t="shared" si="6"/>
        <v>1094.64231557025</v>
      </c>
      <c r="I124" s="6">
        <v>225</v>
      </c>
      <c r="J124" s="45">
        <v>6.2</v>
      </c>
      <c r="K124" s="45">
        <f t="shared" si="7"/>
        <v>4.86507695809</v>
      </c>
      <c r="L124" s="6" t="s">
        <v>511</v>
      </c>
      <c r="M124" s="6" t="s">
        <v>2</v>
      </c>
      <c r="N124" s="6">
        <v>9</v>
      </c>
      <c r="O124" s="6"/>
      <c r="P124" s="6">
        <v>20</v>
      </c>
      <c r="Q124" s="6">
        <v>30</v>
      </c>
      <c r="R124" s="6">
        <v>50</v>
      </c>
      <c r="S124" s="62">
        <v>2014</v>
      </c>
      <c r="T124" s="6">
        <v>0</v>
      </c>
      <c r="U124" s="6">
        <v>0</v>
      </c>
      <c r="V124" s="43">
        <v>0</v>
      </c>
      <c r="W124" s="6" t="s">
        <v>77</v>
      </c>
    </row>
    <row r="125" spans="1:23" s="2" customFormat="1" ht="45">
      <c r="A125" s="6">
        <v>120</v>
      </c>
      <c r="B125" s="6" t="s">
        <v>79</v>
      </c>
      <c r="C125" s="16">
        <v>21101</v>
      </c>
      <c r="D125" s="33">
        <v>21100243</v>
      </c>
      <c r="E125" s="40" t="s">
        <v>279</v>
      </c>
      <c r="F125" s="47">
        <f t="shared" si="4"/>
        <v>2537.6869165263</v>
      </c>
      <c r="G125" s="47">
        <f t="shared" si="5"/>
        <v>2537.6869165263</v>
      </c>
      <c r="H125" s="47">
        <f t="shared" si="6"/>
        <v>2537.6869165263</v>
      </c>
      <c r="I125" s="6">
        <v>525</v>
      </c>
      <c r="J125" s="45">
        <v>6.16</v>
      </c>
      <c r="K125" s="45">
        <f t="shared" si="7"/>
        <v>4.833689364812</v>
      </c>
      <c r="L125" s="6" t="s">
        <v>511</v>
      </c>
      <c r="M125" s="6" t="s">
        <v>2</v>
      </c>
      <c r="N125" s="6">
        <v>9</v>
      </c>
      <c r="O125" s="6"/>
      <c r="P125" s="6">
        <v>20</v>
      </c>
      <c r="Q125" s="6">
        <v>30</v>
      </c>
      <c r="R125" s="6">
        <v>50</v>
      </c>
      <c r="S125" s="62">
        <v>2014</v>
      </c>
      <c r="T125" s="6">
        <v>0</v>
      </c>
      <c r="U125" s="6">
        <v>0</v>
      </c>
      <c r="V125" s="43">
        <v>0</v>
      </c>
      <c r="W125" s="6" t="s">
        <v>77</v>
      </c>
    </row>
    <row r="126" spans="1:23" s="2" customFormat="1" ht="45">
      <c r="A126" s="6">
        <v>121</v>
      </c>
      <c r="B126" s="6" t="s">
        <v>79</v>
      </c>
      <c r="C126" s="16">
        <v>21101</v>
      </c>
      <c r="D126" s="33">
        <v>21100243</v>
      </c>
      <c r="E126" s="40" t="s">
        <v>280</v>
      </c>
      <c r="F126" s="47">
        <f t="shared" si="4"/>
        <v>1812.6335118045</v>
      </c>
      <c r="G126" s="47">
        <f t="shared" si="5"/>
        <v>1812.6335118045</v>
      </c>
      <c r="H126" s="47">
        <f t="shared" si="6"/>
        <v>1812.6335118045</v>
      </c>
      <c r="I126" s="6">
        <v>375</v>
      </c>
      <c r="J126" s="45">
        <v>6.16</v>
      </c>
      <c r="K126" s="45">
        <f t="shared" si="7"/>
        <v>4.833689364812</v>
      </c>
      <c r="L126" s="6" t="s">
        <v>511</v>
      </c>
      <c r="M126" s="6" t="s">
        <v>2</v>
      </c>
      <c r="N126" s="6">
        <v>9</v>
      </c>
      <c r="O126" s="6"/>
      <c r="P126" s="6">
        <v>20</v>
      </c>
      <c r="Q126" s="6">
        <v>30</v>
      </c>
      <c r="R126" s="6">
        <v>50</v>
      </c>
      <c r="S126" s="62">
        <v>2014</v>
      </c>
      <c r="T126" s="6">
        <v>0</v>
      </c>
      <c r="U126" s="6">
        <v>0</v>
      </c>
      <c r="V126" s="43">
        <v>0</v>
      </c>
      <c r="W126" s="6" t="s">
        <v>77</v>
      </c>
    </row>
    <row r="127" spans="1:23" s="2" customFormat="1" ht="45">
      <c r="A127" s="6">
        <v>122</v>
      </c>
      <c r="B127" s="6" t="s">
        <v>79</v>
      </c>
      <c r="C127" s="16">
        <v>21101</v>
      </c>
      <c r="D127" s="33">
        <v>21100243</v>
      </c>
      <c r="E127" s="40" t="s">
        <v>281</v>
      </c>
      <c r="F127" s="47">
        <f t="shared" si="4"/>
        <v>3625.267023609</v>
      </c>
      <c r="G127" s="47">
        <f t="shared" si="5"/>
        <v>3625.267023609</v>
      </c>
      <c r="H127" s="47">
        <f t="shared" si="6"/>
        <v>3625.267023609</v>
      </c>
      <c r="I127" s="6">
        <v>750</v>
      </c>
      <c r="J127" s="45">
        <v>6.16</v>
      </c>
      <c r="K127" s="45">
        <f t="shared" si="7"/>
        <v>4.833689364812</v>
      </c>
      <c r="L127" s="6" t="s">
        <v>511</v>
      </c>
      <c r="M127" s="6" t="s">
        <v>2</v>
      </c>
      <c r="N127" s="6">
        <v>9</v>
      </c>
      <c r="O127" s="6"/>
      <c r="P127" s="6">
        <v>20</v>
      </c>
      <c r="Q127" s="6">
        <v>30</v>
      </c>
      <c r="R127" s="6">
        <v>50</v>
      </c>
      <c r="S127" s="62">
        <v>2014</v>
      </c>
      <c r="T127" s="6">
        <v>0</v>
      </c>
      <c r="U127" s="6">
        <v>0</v>
      </c>
      <c r="V127" s="43">
        <v>0</v>
      </c>
      <c r="W127" s="6" t="s">
        <v>77</v>
      </c>
    </row>
    <row r="128" spans="1:23" s="2" customFormat="1" ht="30">
      <c r="A128" s="6">
        <v>123</v>
      </c>
      <c r="B128" s="6" t="s">
        <v>79</v>
      </c>
      <c r="C128" s="16">
        <v>21101</v>
      </c>
      <c r="D128" s="33">
        <v>21100243</v>
      </c>
      <c r="E128" s="40" t="s">
        <v>132</v>
      </c>
      <c r="F128" s="47">
        <f t="shared" si="4"/>
        <v>4246.7413705133995</v>
      </c>
      <c r="G128" s="47">
        <f t="shared" si="5"/>
        <v>4246.7413705133995</v>
      </c>
      <c r="H128" s="47">
        <f t="shared" si="6"/>
        <v>4246.7413705133995</v>
      </c>
      <c r="I128" s="6">
        <v>300</v>
      </c>
      <c r="J128" s="45">
        <v>18.04</v>
      </c>
      <c r="K128" s="45">
        <f t="shared" si="7"/>
        <v>14.155804568377999</v>
      </c>
      <c r="L128" s="6" t="s">
        <v>511</v>
      </c>
      <c r="M128" s="6" t="s">
        <v>2</v>
      </c>
      <c r="N128" s="6">
        <v>9</v>
      </c>
      <c r="O128" s="6"/>
      <c r="P128" s="6">
        <v>20</v>
      </c>
      <c r="Q128" s="6">
        <v>30</v>
      </c>
      <c r="R128" s="6">
        <v>50</v>
      </c>
      <c r="S128" s="62">
        <v>2014</v>
      </c>
      <c r="T128" s="6">
        <v>0</v>
      </c>
      <c r="U128" s="6">
        <v>0</v>
      </c>
      <c r="V128" s="43">
        <v>0</v>
      </c>
      <c r="W128" s="6" t="s">
        <v>77</v>
      </c>
    </row>
    <row r="129" spans="1:23" s="2" customFormat="1" ht="30">
      <c r="A129" s="6">
        <v>124</v>
      </c>
      <c r="B129" s="6" t="s">
        <v>79</v>
      </c>
      <c r="C129" s="16">
        <v>21101</v>
      </c>
      <c r="D129" s="16">
        <v>21100065</v>
      </c>
      <c r="E129" s="40" t="s">
        <v>133</v>
      </c>
      <c r="F129" s="47">
        <f t="shared" si="4"/>
        <v>105.93312731325</v>
      </c>
      <c r="G129" s="47">
        <f t="shared" si="5"/>
        <v>105.93312731325</v>
      </c>
      <c r="H129" s="47">
        <f t="shared" si="6"/>
        <v>105.93312731325</v>
      </c>
      <c r="I129" s="6">
        <v>9</v>
      </c>
      <c r="J129" s="45">
        <v>15</v>
      </c>
      <c r="K129" s="45">
        <f t="shared" si="7"/>
        <v>11.770347479249999</v>
      </c>
      <c r="L129" s="6" t="s">
        <v>511</v>
      </c>
      <c r="M129" s="6" t="s">
        <v>2</v>
      </c>
      <c r="N129" s="6">
        <v>9</v>
      </c>
      <c r="O129" s="6"/>
      <c r="P129" s="6">
        <v>20</v>
      </c>
      <c r="Q129" s="6">
        <v>30</v>
      </c>
      <c r="R129" s="6">
        <v>50</v>
      </c>
      <c r="S129" s="62">
        <v>2014</v>
      </c>
      <c r="T129" s="6">
        <v>0</v>
      </c>
      <c r="U129" s="6">
        <v>0</v>
      </c>
      <c r="V129" s="43">
        <v>0</v>
      </c>
      <c r="W129" s="6" t="s">
        <v>77</v>
      </c>
    </row>
    <row r="130" spans="1:23" s="2" customFormat="1" ht="30">
      <c r="A130" s="6">
        <v>125</v>
      </c>
      <c r="B130" s="6" t="s">
        <v>79</v>
      </c>
      <c r="C130" s="16">
        <v>21101</v>
      </c>
      <c r="D130" s="16">
        <v>21100065</v>
      </c>
      <c r="E130" s="40" t="s">
        <v>134</v>
      </c>
      <c r="F130" s="47">
        <f t="shared" si="4"/>
        <v>254.2395055518</v>
      </c>
      <c r="G130" s="47">
        <f t="shared" si="5"/>
        <v>254.2395055518</v>
      </c>
      <c r="H130" s="47">
        <f t="shared" si="6"/>
        <v>254.2395055518</v>
      </c>
      <c r="I130" s="6">
        <v>18</v>
      </c>
      <c r="J130" s="45">
        <v>18</v>
      </c>
      <c r="K130" s="45">
        <f t="shared" si="7"/>
        <v>14.124416975099999</v>
      </c>
      <c r="L130" s="6" t="s">
        <v>511</v>
      </c>
      <c r="M130" s="6" t="s">
        <v>2</v>
      </c>
      <c r="N130" s="6">
        <v>9</v>
      </c>
      <c r="O130" s="6"/>
      <c r="P130" s="6">
        <v>20</v>
      </c>
      <c r="Q130" s="6">
        <v>30</v>
      </c>
      <c r="R130" s="6">
        <v>50</v>
      </c>
      <c r="S130" s="62">
        <v>2014</v>
      </c>
      <c r="T130" s="6">
        <v>0</v>
      </c>
      <c r="U130" s="6">
        <v>0</v>
      </c>
      <c r="V130" s="43">
        <v>0</v>
      </c>
      <c r="W130" s="6" t="s">
        <v>77</v>
      </c>
    </row>
    <row r="131" spans="1:23" s="2" customFormat="1" ht="30">
      <c r="A131" s="6">
        <v>126</v>
      </c>
      <c r="B131" s="6" t="s">
        <v>79</v>
      </c>
      <c r="C131" s="16">
        <v>21101</v>
      </c>
      <c r="D131" s="16">
        <v>21100129</v>
      </c>
      <c r="E131" s="40" t="s">
        <v>135</v>
      </c>
      <c r="F131" s="47">
        <f t="shared" si="4"/>
        <v>118849.90663697894</v>
      </c>
      <c r="G131" s="47">
        <f t="shared" si="5"/>
        <v>118849.90663697894</v>
      </c>
      <c r="H131" s="47">
        <f t="shared" si="6"/>
        <v>118849.90663697894</v>
      </c>
      <c r="I131" s="6">
        <v>225</v>
      </c>
      <c r="J131" s="45">
        <v>673.16</v>
      </c>
      <c r="K131" s="45">
        <f t="shared" si="7"/>
        <v>528.221807275462</v>
      </c>
      <c r="L131" s="6" t="s">
        <v>511</v>
      </c>
      <c r="M131" s="6" t="s">
        <v>2</v>
      </c>
      <c r="N131" s="6">
        <v>9</v>
      </c>
      <c r="O131" s="6"/>
      <c r="P131" s="6">
        <v>20</v>
      </c>
      <c r="Q131" s="6">
        <v>30</v>
      </c>
      <c r="R131" s="6">
        <v>50</v>
      </c>
      <c r="S131" s="62">
        <v>2014</v>
      </c>
      <c r="T131" s="6">
        <v>0</v>
      </c>
      <c r="U131" s="6">
        <v>0</v>
      </c>
      <c r="V131" s="43">
        <v>0</v>
      </c>
      <c r="W131" s="6" t="s">
        <v>77</v>
      </c>
    </row>
    <row r="132" spans="1:23" s="2" customFormat="1" ht="15">
      <c r="A132" s="6">
        <v>127</v>
      </c>
      <c r="B132" s="6" t="s">
        <v>79</v>
      </c>
      <c r="C132" s="16">
        <v>21101</v>
      </c>
      <c r="D132" s="33">
        <v>21100181</v>
      </c>
      <c r="E132" s="40" t="s">
        <v>136</v>
      </c>
      <c r="F132" s="47">
        <f t="shared" si="4"/>
        <v>446.68468683753747</v>
      </c>
      <c r="G132" s="47">
        <f t="shared" si="5"/>
        <v>446.68468683753747</v>
      </c>
      <c r="H132" s="47">
        <f t="shared" si="6"/>
        <v>446.68468683753747</v>
      </c>
      <c r="I132" s="6">
        <v>225</v>
      </c>
      <c r="J132" s="45">
        <v>2.53</v>
      </c>
      <c r="K132" s="45">
        <f t="shared" si="7"/>
        <v>1.9852652748334998</v>
      </c>
      <c r="L132" s="6" t="s">
        <v>511</v>
      </c>
      <c r="M132" s="6" t="s">
        <v>2</v>
      </c>
      <c r="N132" s="6">
        <v>9</v>
      </c>
      <c r="O132" s="6"/>
      <c r="P132" s="6">
        <v>20</v>
      </c>
      <c r="Q132" s="6">
        <v>30</v>
      </c>
      <c r="R132" s="6">
        <v>50</v>
      </c>
      <c r="S132" s="62">
        <v>2014</v>
      </c>
      <c r="T132" s="6">
        <v>0</v>
      </c>
      <c r="U132" s="6">
        <v>0</v>
      </c>
      <c r="V132" s="43">
        <v>0</v>
      </c>
      <c r="W132" s="6" t="s">
        <v>77</v>
      </c>
    </row>
    <row r="133" spans="1:23" s="2" customFormat="1" ht="30">
      <c r="A133" s="6">
        <v>128</v>
      </c>
      <c r="B133" s="6" t="s">
        <v>79</v>
      </c>
      <c r="C133" s="16">
        <v>21101</v>
      </c>
      <c r="D133" s="16">
        <v>21100025</v>
      </c>
      <c r="E133" s="40" t="s">
        <v>69</v>
      </c>
      <c r="F133" s="47">
        <f t="shared" si="4"/>
        <v>1161.733296201975</v>
      </c>
      <c r="G133" s="47">
        <f t="shared" si="5"/>
        <v>1161.733296201975</v>
      </c>
      <c r="H133" s="47">
        <f t="shared" si="6"/>
        <v>1161.733296201975</v>
      </c>
      <c r="I133" s="6">
        <v>225</v>
      </c>
      <c r="J133" s="45">
        <v>6.58</v>
      </c>
      <c r="K133" s="45">
        <f t="shared" si="7"/>
        <v>5.163259094231</v>
      </c>
      <c r="L133" s="6" t="s">
        <v>511</v>
      </c>
      <c r="M133" s="6" t="s">
        <v>2</v>
      </c>
      <c r="N133" s="6">
        <v>9</v>
      </c>
      <c r="O133" s="6"/>
      <c r="P133" s="6">
        <v>20</v>
      </c>
      <c r="Q133" s="6">
        <v>30</v>
      </c>
      <c r="R133" s="6">
        <v>50</v>
      </c>
      <c r="S133" s="62">
        <v>2014</v>
      </c>
      <c r="T133" s="6">
        <v>0</v>
      </c>
      <c r="U133" s="6">
        <v>0</v>
      </c>
      <c r="V133" s="43">
        <v>0</v>
      </c>
      <c r="W133" s="6" t="s">
        <v>77</v>
      </c>
    </row>
    <row r="134" spans="1:23" s="2" customFormat="1" ht="30">
      <c r="A134" s="6">
        <v>129</v>
      </c>
      <c r="B134" s="6" t="s">
        <v>79</v>
      </c>
      <c r="C134" s="16">
        <v>21101</v>
      </c>
      <c r="D134" s="16">
        <v>21100025</v>
      </c>
      <c r="E134" s="40" t="s">
        <v>75</v>
      </c>
      <c r="F134" s="47">
        <f t="shared" si="4"/>
        <v>4296.176829926249</v>
      </c>
      <c r="G134" s="47">
        <f t="shared" si="5"/>
        <v>4296.176829926249</v>
      </c>
      <c r="H134" s="47">
        <f t="shared" si="6"/>
        <v>4296.176829926249</v>
      </c>
      <c r="I134" s="6">
        <v>1875</v>
      </c>
      <c r="J134" s="45">
        <v>2.92</v>
      </c>
      <c r="K134" s="45">
        <f t="shared" si="7"/>
        <v>2.291294309294</v>
      </c>
      <c r="L134" s="6" t="s">
        <v>511</v>
      </c>
      <c r="M134" s="6" t="s">
        <v>2</v>
      </c>
      <c r="N134" s="6">
        <v>9</v>
      </c>
      <c r="O134" s="6"/>
      <c r="P134" s="6">
        <v>20</v>
      </c>
      <c r="Q134" s="6">
        <v>30</v>
      </c>
      <c r="R134" s="6">
        <v>50</v>
      </c>
      <c r="S134" s="62">
        <v>2014</v>
      </c>
      <c r="T134" s="6">
        <v>0</v>
      </c>
      <c r="U134" s="6">
        <v>0</v>
      </c>
      <c r="V134" s="43">
        <v>0</v>
      </c>
      <c r="W134" s="6" t="s">
        <v>77</v>
      </c>
    </row>
    <row r="135" spans="1:23" s="2" customFormat="1" ht="75">
      <c r="A135" s="6">
        <v>130</v>
      </c>
      <c r="B135" s="6" t="s">
        <v>79</v>
      </c>
      <c r="C135" s="16">
        <v>21101</v>
      </c>
      <c r="D135" s="16">
        <v>21100133</v>
      </c>
      <c r="E135" s="40" t="s">
        <v>409</v>
      </c>
      <c r="F135" s="47">
        <f aca="true" t="shared" si="8" ref="F135:F189">+K135*I135</f>
        <v>476699.07290962496</v>
      </c>
      <c r="G135" s="47">
        <f aca="true" t="shared" si="9" ref="G135:G189">+F135</f>
        <v>476699.07290962496</v>
      </c>
      <c r="H135" s="47">
        <f aca="true" t="shared" si="10" ref="H135:H189">+F135</f>
        <v>476699.07290962496</v>
      </c>
      <c r="I135" s="6">
        <v>13500</v>
      </c>
      <c r="J135" s="45">
        <v>45</v>
      </c>
      <c r="K135" s="45">
        <f aca="true" t="shared" si="11" ref="K135:K195">J135*0.78468983195</f>
        <v>35.31104243775</v>
      </c>
      <c r="L135" s="6" t="s">
        <v>513</v>
      </c>
      <c r="M135" s="6" t="s">
        <v>2</v>
      </c>
      <c r="N135" s="6">
        <v>9</v>
      </c>
      <c r="O135" s="6"/>
      <c r="P135" s="6">
        <v>20</v>
      </c>
      <c r="Q135" s="6">
        <v>30</v>
      </c>
      <c r="R135" s="6">
        <v>50</v>
      </c>
      <c r="S135" s="62">
        <v>2014</v>
      </c>
      <c r="T135" s="6">
        <v>0</v>
      </c>
      <c r="U135" s="6">
        <v>0</v>
      </c>
      <c r="V135" s="43">
        <v>0</v>
      </c>
      <c r="W135" s="6" t="s">
        <v>77</v>
      </c>
    </row>
    <row r="136" spans="1:23" s="2" customFormat="1" ht="75">
      <c r="A136" s="6">
        <v>131</v>
      </c>
      <c r="B136" s="6" t="s">
        <v>79</v>
      </c>
      <c r="C136" s="16">
        <v>21101</v>
      </c>
      <c r="D136" s="16">
        <v>21100133</v>
      </c>
      <c r="E136" s="40" t="s">
        <v>410</v>
      </c>
      <c r="F136" s="47">
        <f t="shared" si="8"/>
        <v>941.6277983399999</v>
      </c>
      <c r="G136" s="47">
        <f t="shared" si="9"/>
        <v>941.6277983399999</v>
      </c>
      <c r="H136" s="47">
        <f t="shared" si="10"/>
        <v>941.6277983399999</v>
      </c>
      <c r="I136" s="6">
        <v>15</v>
      </c>
      <c r="J136" s="45">
        <v>80</v>
      </c>
      <c r="K136" s="45">
        <f t="shared" si="11"/>
        <v>62.775186555999994</v>
      </c>
      <c r="L136" s="6" t="s">
        <v>513</v>
      </c>
      <c r="M136" s="6" t="s">
        <v>2</v>
      </c>
      <c r="N136" s="6">
        <v>9</v>
      </c>
      <c r="O136" s="6"/>
      <c r="P136" s="6">
        <v>20</v>
      </c>
      <c r="Q136" s="6">
        <v>30</v>
      </c>
      <c r="R136" s="6">
        <v>50</v>
      </c>
      <c r="S136" s="62">
        <v>2014</v>
      </c>
      <c r="T136" s="6">
        <v>0</v>
      </c>
      <c r="U136" s="6">
        <v>0</v>
      </c>
      <c r="V136" s="43">
        <v>0</v>
      </c>
      <c r="W136" s="6" t="s">
        <v>77</v>
      </c>
    </row>
    <row r="137" spans="1:23" s="2" customFormat="1" ht="30">
      <c r="A137" s="6">
        <v>132</v>
      </c>
      <c r="B137" s="6" t="s">
        <v>79</v>
      </c>
      <c r="C137" s="16">
        <v>21101</v>
      </c>
      <c r="D137" s="16">
        <v>21100147</v>
      </c>
      <c r="E137" s="40" t="s">
        <v>249</v>
      </c>
      <c r="F137" s="47">
        <f t="shared" si="8"/>
        <v>1323.222463617285</v>
      </c>
      <c r="G137" s="47">
        <f t="shared" si="9"/>
        <v>1323.222463617285</v>
      </c>
      <c r="H137" s="47">
        <f t="shared" si="10"/>
        <v>1323.222463617285</v>
      </c>
      <c r="I137" s="6">
        <v>7</v>
      </c>
      <c r="J137" s="45">
        <v>240.9</v>
      </c>
      <c r="K137" s="45">
        <f t="shared" si="11"/>
        <v>189.031780516755</v>
      </c>
      <c r="L137" s="6" t="s">
        <v>513</v>
      </c>
      <c r="M137" s="6" t="s">
        <v>2</v>
      </c>
      <c r="N137" s="6">
        <v>9</v>
      </c>
      <c r="O137" s="6"/>
      <c r="P137" s="6">
        <v>20</v>
      </c>
      <c r="Q137" s="6">
        <v>30</v>
      </c>
      <c r="R137" s="6">
        <v>50</v>
      </c>
      <c r="S137" s="62">
        <v>2014</v>
      </c>
      <c r="T137" s="6">
        <v>0</v>
      </c>
      <c r="U137" s="6">
        <v>0</v>
      </c>
      <c r="V137" s="43">
        <v>0</v>
      </c>
      <c r="W137" s="6" t="s">
        <v>77</v>
      </c>
    </row>
    <row r="138" spans="1:23" s="2" customFormat="1" ht="30">
      <c r="A138" s="6">
        <v>133</v>
      </c>
      <c r="B138" s="6" t="s">
        <v>79</v>
      </c>
      <c r="C138" s="16">
        <v>21101</v>
      </c>
      <c r="D138" s="16">
        <v>21100144</v>
      </c>
      <c r="E138" s="40" t="s">
        <v>179</v>
      </c>
      <c r="F138" s="47">
        <f t="shared" si="8"/>
        <v>4443.894690790838</v>
      </c>
      <c r="G138" s="47">
        <f t="shared" si="9"/>
        <v>4443.894690790838</v>
      </c>
      <c r="H138" s="47">
        <f t="shared" si="10"/>
        <v>4443.894690790838</v>
      </c>
      <c r="I138" s="6">
        <v>225</v>
      </c>
      <c r="J138" s="45">
        <v>25.17</v>
      </c>
      <c r="K138" s="45">
        <f t="shared" si="11"/>
        <v>19.7506430701815</v>
      </c>
      <c r="L138" s="6" t="s">
        <v>513</v>
      </c>
      <c r="M138" s="6" t="s">
        <v>2</v>
      </c>
      <c r="N138" s="6">
        <v>9</v>
      </c>
      <c r="O138" s="6"/>
      <c r="P138" s="6">
        <v>20</v>
      </c>
      <c r="Q138" s="6">
        <v>30</v>
      </c>
      <c r="R138" s="6">
        <v>50</v>
      </c>
      <c r="S138" s="62">
        <v>2014</v>
      </c>
      <c r="T138" s="6">
        <v>0</v>
      </c>
      <c r="U138" s="6">
        <v>0</v>
      </c>
      <c r="V138" s="43">
        <v>0</v>
      </c>
      <c r="W138" s="6" t="s">
        <v>77</v>
      </c>
    </row>
    <row r="139" spans="1:23" s="2" customFormat="1" ht="30">
      <c r="A139" s="6">
        <v>134</v>
      </c>
      <c r="B139" s="6" t="s">
        <v>79</v>
      </c>
      <c r="C139" s="16">
        <v>21101</v>
      </c>
      <c r="D139" s="16">
        <v>21100133</v>
      </c>
      <c r="E139" s="40" t="s">
        <v>137</v>
      </c>
      <c r="F139" s="47">
        <f t="shared" si="8"/>
        <v>3944.2434402966746</v>
      </c>
      <c r="G139" s="47">
        <f t="shared" si="9"/>
        <v>3944.2434402966746</v>
      </c>
      <c r="H139" s="47">
        <f t="shared" si="10"/>
        <v>3944.2434402966746</v>
      </c>
      <c r="I139" s="6">
        <v>150</v>
      </c>
      <c r="J139" s="45">
        <v>33.51</v>
      </c>
      <c r="K139" s="45">
        <f t="shared" si="11"/>
        <v>26.294956268644498</v>
      </c>
      <c r="L139" s="6" t="s">
        <v>513</v>
      </c>
      <c r="M139" s="6" t="s">
        <v>2</v>
      </c>
      <c r="N139" s="6">
        <v>9</v>
      </c>
      <c r="O139" s="6"/>
      <c r="P139" s="6">
        <v>20</v>
      </c>
      <c r="Q139" s="6">
        <v>30</v>
      </c>
      <c r="R139" s="6">
        <v>50</v>
      </c>
      <c r="S139" s="62">
        <v>2014</v>
      </c>
      <c r="T139" s="6">
        <v>0</v>
      </c>
      <c r="U139" s="6">
        <v>0</v>
      </c>
      <c r="V139" s="43">
        <v>0</v>
      </c>
      <c r="W139" s="6" t="s">
        <v>77</v>
      </c>
    </row>
    <row r="140" spans="1:23" s="2" customFormat="1" ht="30">
      <c r="A140" s="6">
        <v>135</v>
      </c>
      <c r="B140" s="6" t="s">
        <v>79</v>
      </c>
      <c r="C140" s="16">
        <v>21101</v>
      </c>
      <c r="D140" s="16">
        <v>21100144</v>
      </c>
      <c r="E140" s="40" t="s">
        <v>138</v>
      </c>
      <c r="F140" s="47">
        <f t="shared" si="8"/>
        <v>12743.362870867999</v>
      </c>
      <c r="G140" s="47">
        <f t="shared" si="9"/>
        <v>12743.362870867999</v>
      </c>
      <c r="H140" s="47">
        <f t="shared" si="10"/>
        <v>12743.362870867999</v>
      </c>
      <c r="I140" s="6">
        <v>112</v>
      </c>
      <c r="J140" s="45">
        <v>145</v>
      </c>
      <c r="K140" s="45">
        <f t="shared" si="11"/>
        <v>113.78002563275</v>
      </c>
      <c r="L140" s="6" t="s">
        <v>513</v>
      </c>
      <c r="M140" s="6" t="s">
        <v>2</v>
      </c>
      <c r="N140" s="6">
        <v>9</v>
      </c>
      <c r="O140" s="6"/>
      <c r="P140" s="6">
        <v>20</v>
      </c>
      <c r="Q140" s="6">
        <v>30</v>
      </c>
      <c r="R140" s="6">
        <v>50</v>
      </c>
      <c r="S140" s="62">
        <v>2014</v>
      </c>
      <c r="T140" s="6">
        <v>0</v>
      </c>
      <c r="U140" s="6">
        <v>0</v>
      </c>
      <c r="V140" s="43">
        <v>0</v>
      </c>
      <c r="W140" s="6" t="s">
        <v>77</v>
      </c>
    </row>
    <row r="141" spans="1:23" s="2" customFormat="1" ht="30">
      <c r="A141" s="6">
        <v>136</v>
      </c>
      <c r="B141" s="6" t="s">
        <v>79</v>
      </c>
      <c r="C141" s="16">
        <v>21101</v>
      </c>
      <c r="D141" s="16">
        <v>21100060</v>
      </c>
      <c r="E141" s="40" t="s">
        <v>282</v>
      </c>
      <c r="F141" s="47">
        <f t="shared" si="8"/>
        <v>15533.327568366225</v>
      </c>
      <c r="G141" s="47">
        <f t="shared" si="9"/>
        <v>15533.327568366225</v>
      </c>
      <c r="H141" s="47">
        <f t="shared" si="10"/>
        <v>15533.327568366225</v>
      </c>
      <c r="I141" s="6">
        <v>225</v>
      </c>
      <c r="J141" s="45">
        <v>87.98</v>
      </c>
      <c r="K141" s="45">
        <f t="shared" si="11"/>
        <v>69.037011414961</v>
      </c>
      <c r="L141" s="6" t="s">
        <v>511</v>
      </c>
      <c r="M141" s="6" t="s">
        <v>2</v>
      </c>
      <c r="N141" s="6">
        <v>9</v>
      </c>
      <c r="O141" s="6"/>
      <c r="P141" s="6">
        <v>20</v>
      </c>
      <c r="Q141" s="6">
        <v>30</v>
      </c>
      <c r="R141" s="6">
        <v>50</v>
      </c>
      <c r="S141" s="62">
        <v>2014</v>
      </c>
      <c r="T141" s="6">
        <v>0</v>
      </c>
      <c r="U141" s="6">
        <v>0</v>
      </c>
      <c r="V141" s="43">
        <v>0</v>
      </c>
      <c r="W141" s="6" t="s">
        <v>77</v>
      </c>
    </row>
    <row r="142" spans="1:23" s="2" customFormat="1" ht="30">
      <c r="A142" s="6">
        <v>137</v>
      </c>
      <c r="B142" s="6" t="s">
        <v>79</v>
      </c>
      <c r="C142" s="16">
        <v>21101</v>
      </c>
      <c r="D142" s="16">
        <v>21100060</v>
      </c>
      <c r="E142" s="40" t="s">
        <v>283</v>
      </c>
      <c r="F142" s="47">
        <f t="shared" si="8"/>
        <v>22689.110318376257</v>
      </c>
      <c r="G142" s="47">
        <f t="shared" si="9"/>
        <v>22689.110318376257</v>
      </c>
      <c r="H142" s="47">
        <f t="shared" si="10"/>
        <v>22689.110318376257</v>
      </c>
      <c r="I142" s="6">
        <v>225</v>
      </c>
      <c r="J142" s="45">
        <v>128.51</v>
      </c>
      <c r="K142" s="45">
        <f t="shared" si="11"/>
        <v>100.84049030389448</v>
      </c>
      <c r="L142" s="6" t="s">
        <v>511</v>
      </c>
      <c r="M142" s="6" t="s">
        <v>2</v>
      </c>
      <c r="N142" s="6">
        <v>9</v>
      </c>
      <c r="O142" s="6"/>
      <c r="P142" s="6">
        <v>20</v>
      </c>
      <c r="Q142" s="6">
        <v>30</v>
      </c>
      <c r="R142" s="6">
        <v>50</v>
      </c>
      <c r="S142" s="62">
        <v>2014</v>
      </c>
      <c r="T142" s="6">
        <v>0</v>
      </c>
      <c r="U142" s="6">
        <v>0</v>
      </c>
      <c r="V142" s="43">
        <v>0</v>
      </c>
      <c r="W142" s="6" t="s">
        <v>77</v>
      </c>
    </row>
    <row r="143" spans="1:23" s="2" customFormat="1" ht="30">
      <c r="A143" s="6">
        <v>138</v>
      </c>
      <c r="B143" s="6" t="s">
        <v>79</v>
      </c>
      <c r="C143" s="16">
        <v>21101</v>
      </c>
      <c r="D143" s="16">
        <v>21100080</v>
      </c>
      <c r="E143" s="40" t="s">
        <v>61</v>
      </c>
      <c r="F143" s="47">
        <f t="shared" si="8"/>
        <v>2593.596067052737</v>
      </c>
      <c r="G143" s="47">
        <f t="shared" si="9"/>
        <v>2593.596067052737</v>
      </c>
      <c r="H143" s="47">
        <f t="shared" si="10"/>
        <v>2593.596067052737</v>
      </c>
      <c r="I143" s="6">
        <v>75</v>
      </c>
      <c r="J143" s="45">
        <v>44.07</v>
      </c>
      <c r="K143" s="45">
        <f t="shared" si="11"/>
        <v>34.581280894036496</v>
      </c>
      <c r="L143" s="6" t="s">
        <v>511</v>
      </c>
      <c r="M143" s="6" t="s">
        <v>2</v>
      </c>
      <c r="N143" s="6">
        <v>9</v>
      </c>
      <c r="O143" s="6"/>
      <c r="P143" s="6">
        <v>20</v>
      </c>
      <c r="Q143" s="6">
        <v>30</v>
      </c>
      <c r="R143" s="6">
        <v>50</v>
      </c>
      <c r="S143" s="62">
        <v>2014</v>
      </c>
      <c r="T143" s="6">
        <v>0</v>
      </c>
      <c r="U143" s="6">
        <v>0</v>
      </c>
      <c r="V143" s="43">
        <v>0</v>
      </c>
      <c r="W143" s="6" t="s">
        <v>77</v>
      </c>
    </row>
    <row r="144" spans="1:23" s="2" customFormat="1" ht="30">
      <c r="A144" s="6">
        <v>139</v>
      </c>
      <c r="B144" s="6" t="s">
        <v>79</v>
      </c>
      <c r="C144" s="16">
        <v>21101</v>
      </c>
      <c r="D144" s="16">
        <v>21100080</v>
      </c>
      <c r="E144" s="40" t="s">
        <v>139</v>
      </c>
      <c r="F144" s="47">
        <f t="shared" si="8"/>
        <v>4897.845605472231</v>
      </c>
      <c r="G144" s="47">
        <f t="shared" si="9"/>
        <v>4897.845605472231</v>
      </c>
      <c r="H144" s="47">
        <f t="shared" si="10"/>
        <v>4897.845605472231</v>
      </c>
      <c r="I144" s="6">
        <v>112</v>
      </c>
      <c r="J144" s="45">
        <v>55.73</v>
      </c>
      <c r="K144" s="45">
        <f t="shared" si="11"/>
        <v>43.73076433457349</v>
      </c>
      <c r="L144" s="6" t="s">
        <v>511</v>
      </c>
      <c r="M144" s="6" t="s">
        <v>2</v>
      </c>
      <c r="N144" s="6">
        <v>9</v>
      </c>
      <c r="O144" s="6"/>
      <c r="P144" s="6">
        <v>20</v>
      </c>
      <c r="Q144" s="6">
        <v>30</v>
      </c>
      <c r="R144" s="6">
        <v>50</v>
      </c>
      <c r="S144" s="62">
        <v>2014</v>
      </c>
      <c r="T144" s="6">
        <v>0</v>
      </c>
      <c r="U144" s="6">
        <v>0</v>
      </c>
      <c r="V144" s="43">
        <v>0</v>
      </c>
      <c r="W144" s="6" t="s">
        <v>77</v>
      </c>
    </row>
    <row r="145" spans="1:23" s="2" customFormat="1" ht="15">
      <c r="A145" s="6">
        <v>140</v>
      </c>
      <c r="B145" s="6" t="s">
        <v>79</v>
      </c>
      <c r="C145" s="16">
        <v>21101</v>
      </c>
      <c r="D145" s="16">
        <v>21100154</v>
      </c>
      <c r="E145" s="40" t="s">
        <v>140</v>
      </c>
      <c r="F145" s="47">
        <f t="shared" si="8"/>
        <v>3484.022853858</v>
      </c>
      <c r="G145" s="47">
        <f t="shared" si="9"/>
        <v>3484.022853858</v>
      </c>
      <c r="H145" s="47">
        <f t="shared" si="10"/>
        <v>3484.022853858</v>
      </c>
      <c r="I145" s="6">
        <v>375</v>
      </c>
      <c r="J145" s="45">
        <v>11.84</v>
      </c>
      <c r="K145" s="45">
        <f t="shared" si="11"/>
        <v>9.290727610288</v>
      </c>
      <c r="L145" s="6" t="s">
        <v>511</v>
      </c>
      <c r="M145" s="6" t="s">
        <v>2</v>
      </c>
      <c r="N145" s="6">
        <v>9</v>
      </c>
      <c r="O145" s="6"/>
      <c r="P145" s="6">
        <v>20</v>
      </c>
      <c r="Q145" s="6">
        <v>30</v>
      </c>
      <c r="R145" s="6">
        <v>50</v>
      </c>
      <c r="S145" s="62">
        <v>2014</v>
      </c>
      <c r="T145" s="6">
        <v>0</v>
      </c>
      <c r="U145" s="6">
        <v>0</v>
      </c>
      <c r="V145" s="43">
        <v>0</v>
      </c>
      <c r="W145" s="6" t="s">
        <v>77</v>
      </c>
    </row>
    <row r="146" spans="1:23" s="2" customFormat="1" ht="15">
      <c r="A146" s="6">
        <v>141</v>
      </c>
      <c r="B146" s="6" t="s">
        <v>79</v>
      </c>
      <c r="C146" s="16">
        <v>21101</v>
      </c>
      <c r="D146" s="16">
        <v>21100154</v>
      </c>
      <c r="E146" s="40" t="s">
        <v>141</v>
      </c>
      <c r="F146" s="47">
        <f t="shared" si="8"/>
        <v>1003.9400178951495</v>
      </c>
      <c r="G146" s="47">
        <f t="shared" si="9"/>
        <v>1003.9400178951495</v>
      </c>
      <c r="H146" s="47">
        <f t="shared" si="10"/>
        <v>1003.9400178951495</v>
      </c>
      <c r="I146" s="6">
        <v>11</v>
      </c>
      <c r="J146" s="45">
        <v>116.31</v>
      </c>
      <c r="K146" s="45">
        <f t="shared" si="11"/>
        <v>91.2672743541045</v>
      </c>
      <c r="L146" s="6" t="s">
        <v>511</v>
      </c>
      <c r="M146" s="6" t="s">
        <v>2</v>
      </c>
      <c r="N146" s="6">
        <v>9</v>
      </c>
      <c r="O146" s="6"/>
      <c r="P146" s="6">
        <v>20</v>
      </c>
      <c r="Q146" s="6">
        <v>30</v>
      </c>
      <c r="R146" s="6">
        <v>50</v>
      </c>
      <c r="S146" s="62">
        <v>2014</v>
      </c>
      <c r="T146" s="6">
        <v>0</v>
      </c>
      <c r="U146" s="6">
        <v>0</v>
      </c>
      <c r="V146" s="43">
        <v>0</v>
      </c>
      <c r="W146" s="6" t="s">
        <v>77</v>
      </c>
    </row>
    <row r="147" spans="1:23" s="2" customFormat="1" ht="30">
      <c r="A147" s="6">
        <v>142</v>
      </c>
      <c r="B147" s="6" t="s">
        <v>79</v>
      </c>
      <c r="C147" s="16">
        <v>21101</v>
      </c>
      <c r="D147" s="16">
        <v>21100154</v>
      </c>
      <c r="E147" s="40" t="s">
        <v>321</v>
      </c>
      <c r="F147" s="47">
        <f t="shared" si="8"/>
        <v>176.55521218874998</v>
      </c>
      <c r="G147" s="47">
        <f t="shared" si="9"/>
        <v>176.55521218874998</v>
      </c>
      <c r="H147" s="47">
        <f t="shared" si="10"/>
        <v>176.55521218874998</v>
      </c>
      <c r="I147" s="6">
        <v>15</v>
      </c>
      <c r="J147" s="45">
        <v>15</v>
      </c>
      <c r="K147" s="45">
        <f t="shared" si="11"/>
        <v>11.770347479249999</v>
      </c>
      <c r="L147" s="6" t="s">
        <v>511</v>
      </c>
      <c r="M147" s="6" t="s">
        <v>2</v>
      </c>
      <c r="N147" s="6">
        <v>9</v>
      </c>
      <c r="O147" s="6"/>
      <c r="P147" s="6">
        <v>20</v>
      </c>
      <c r="Q147" s="6">
        <v>30</v>
      </c>
      <c r="R147" s="6">
        <v>50</v>
      </c>
      <c r="S147" s="62">
        <v>2014</v>
      </c>
      <c r="T147" s="6">
        <v>0</v>
      </c>
      <c r="U147" s="6">
        <v>0</v>
      </c>
      <c r="V147" s="43">
        <v>0</v>
      </c>
      <c r="W147" s="6" t="s">
        <v>77</v>
      </c>
    </row>
    <row r="148" spans="1:23" s="2" customFormat="1" ht="30">
      <c r="A148" s="6">
        <v>143</v>
      </c>
      <c r="B148" s="6" t="s">
        <v>79</v>
      </c>
      <c r="C148" s="16">
        <v>21101</v>
      </c>
      <c r="D148" s="16">
        <v>21100154</v>
      </c>
      <c r="E148" s="40" t="s">
        <v>322</v>
      </c>
      <c r="F148" s="47">
        <f t="shared" si="8"/>
        <v>2835.4767077513247</v>
      </c>
      <c r="G148" s="47">
        <f t="shared" si="9"/>
        <v>2835.4767077513247</v>
      </c>
      <c r="H148" s="47">
        <f t="shared" si="10"/>
        <v>2835.4767077513247</v>
      </c>
      <c r="I148" s="6">
        <v>225</v>
      </c>
      <c r="J148" s="45">
        <v>16.06</v>
      </c>
      <c r="K148" s="45">
        <f t="shared" si="11"/>
        <v>12.602118701116998</v>
      </c>
      <c r="L148" s="6" t="s">
        <v>511</v>
      </c>
      <c r="M148" s="6" t="s">
        <v>2</v>
      </c>
      <c r="N148" s="6">
        <v>9</v>
      </c>
      <c r="O148" s="6"/>
      <c r="P148" s="6">
        <v>20</v>
      </c>
      <c r="Q148" s="6">
        <v>30</v>
      </c>
      <c r="R148" s="6">
        <v>50</v>
      </c>
      <c r="S148" s="62">
        <v>2014</v>
      </c>
      <c r="T148" s="6">
        <v>0</v>
      </c>
      <c r="U148" s="6">
        <v>0</v>
      </c>
      <c r="V148" s="43">
        <v>0</v>
      </c>
      <c r="W148" s="6" t="s">
        <v>77</v>
      </c>
    </row>
    <row r="149" spans="1:23" s="2" customFormat="1" ht="30">
      <c r="A149" s="6">
        <v>144</v>
      </c>
      <c r="B149" s="6" t="s">
        <v>79</v>
      </c>
      <c r="C149" s="16">
        <v>21101</v>
      </c>
      <c r="D149" s="16">
        <v>21100155</v>
      </c>
      <c r="E149" s="40" t="s">
        <v>180</v>
      </c>
      <c r="F149" s="47">
        <f t="shared" si="8"/>
        <v>8171.783450622258</v>
      </c>
      <c r="G149" s="47">
        <f t="shared" si="9"/>
        <v>8171.783450622258</v>
      </c>
      <c r="H149" s="47">
        <f t="shared" si="10"/>
        <v>8171.783450622258</v>
      </c>
      <c r="I149" s="6">
        <v>187</v>
      </c>
      <c r="J149" s="45">
        <v>55.69</v>
      </c>
      <c r="K149" s="45">
        <f t="shared" si="11"/>
        <v>43.699376741295495</v>
      </c>
      <c r="L149" s="6" t="s">
        <v>511</v>
      </c>
      <c r="M149" s="6" t="s">
        <v>2</v>
      </c>
      <c r="N149" s="6">
        <v>9</v>
      </c>
      <c r="O149" s="6"/>
      <c r="P149" s="6">
        <v>20</v>
      </c>
      <c r="Q149" s="6">
        <v>30</v>
      </c>
      <c r="R149" s="6">
        <v>50</v>
      </c>
      <c r="S149" s="62">
        <v>2014</v>
      </c>
      <c r="T149" s="6">
        <v>0</v>
      </c>
      <c r="U149" s="6">
        <v>0</v>
      </c>
      <c r="V149" s="43">
        <v>0</v>
      </c>
      <c r="W149" s="6" t="s">
        <v>77</v>
      </c>
    </row>
    <row r="150" spans="1:23" s="2" customFormat="1" ht="15">
      <c r="A150" s="6">
        <v>145</v>
      </c>
      <c r="B150" s="6" t="s">
        <v>79</v>
      </c>
      <c r="C150" s="16">
        <v>21101</v>
      </c>
      <c r="D150" s="16">
        <v>21100155</v>
      </c>
      <c r="E150" s="40" t="s">
        <v>250</v>
      </c>
      <c r="F150" s="47">
        <f t="shared" si="8"/>
        <v>1275.921360547339</v>
      </c>
      <c r="G150" s="47">
        <f t="shared" si="9"/>
        <v>1275.921360547339</v>
      </c>
      <c r="H150" s="47">
        <f t="shared" si="10"/>
        <v>1275.921360547339</v>
      </c>
      <c r="I150" s="6">
        <v>11</v>
      </c>
      <c r="J150" s="45">
        <v>147.82</v>
      </c>
      <c r="K150" s="45">
        <f t="shared" si="11"/>
        <v>115.99285095884899</v>
      </c>
      <c r="L150" s="6" t="s">
        <v>511</v>
      </c>
      <c r="M150" s="6" t="s">
        <v>2</v>
      </c>
      <c r="N150" s="6">
        <v>9</v>
      </c>
      <c r="O150" s="6"/>
      <c r="P150" s="6">
        <v>20</v>
      </c>
      <c r="Q150" s="6">
        <v>30</v>
      </c>
      <c r="R150" s="6">
        <v>50</v>
      </c>
      <c r="S150" s="62">
        <v>2014</v>
      </c>
      <c r="T150" s="6">
        <v>0</v>
      </c>
      <c r="U150" s="6">
        <v>0</v>
      </c>
      <c r="V150" s="43">
        <v>0</v>
      </c>
      <c r="W150" s="6" t="s">
        <v>77</v>
      </c>
    </row>
    <row r="151" spans="1:23" s="2" customFormat="1" ht="30">
      <c r="A151" s="6">
        <v>146</v>
      </c>
      <c r="B151" s="6" t="s">
        <v>79</v>
      </c>
      <c r="C151" s="16">
        <v>21101</v>
      </c>
      <c r="D151" s="16">
        <v>21100155</v>
      </c>
      <c r="E151" s="40" t="s">
        <v>181</v>
      </c>
      <c r="F151" s="47">
        <f t="shared" si="8"/>
        <v>8563.571236816573</v>
      </c>
      <c r="G151" s="47">
        <f t="shared" si="9"/>
        <v>8563.571236816573</v>
      </c>
      <c r="H151" s="47">
        <f t="shared" si="10"/>
        <v>8563.571236816573</v>
      </c>
      <c r="I151" s="6">
        <v>187</v>
      </c>
      <c r="J151" s="45">
        <v>58.36</v>
      </c>
      <c r="K151" s="45">
        <f t="shared" si="11"/>
        <v>45.794498592602</v>
      </c>
      <c r="L151" s="6" t="s">
        <v>511</v>
      </c>
      <c r="M151" s="6" t="s">
        <v>2</v>
      </c>
      <c r="N151" s="6">
        <v>9</v>
      </c>
      <c r="O151" s="6"/>
      <c r="P151" s="6">
        <v>20</v>
      </c>
      <c r="Q151" s="6">
        <v>30</v>
      </c>
      <c r="R151" s="6">
        <v>50</v>
      </c>
      <c r="S151" s="62">
        <v>2014</v>
      </c>
      <c r="T151" s="6">
        <v>0</v>
      </c>
      <c r="U151" s="6">
        <v>0</v>
      </c>
      <c r="V151" s="43">
        <v>0</v>
      </c>
      <c r="W151" s="6" t="s">
        <v>77</v>
      </c>
    </row>
    <row r="152" spans="1:23" s="2" customFormat="1" ht="30">
      <c r="A152" s="6">
        <v>147</v>
      </c>
      <c r="B152" s="6" t="s">
        <v>79</v>
      </c>
      <c r="C152" s="16">
        <v>21101</v>
      </c>
      <c r="D152" s="16">
        <v>21100165</v>
      </c>
      <c r="E152" s="40" t="s">
        <v>284</v>
      </c>
      <c r="F152" s="47">
        <f t="shared" si="8"/>
        <v>1650.7912339648126</v>
      </c>
      <c r="G152" s="47">
        <f t="shared" si="9"/>
        <v>1650.7912339648126</v>
      </c>
      <c r="H152" s="47">
        <f t="shared" si="10"/>
        <v>1650.7912339648126</v>
      </c>
      <c r="I152" s="6">
        <v>375</v>
      </c>
      <c r="J152" s="45">
        <v>5.61</v>
      </c>
      <c r="K152" s="45">
        <f t="shared" si="11"/>
        <v>4.4021099572395</v>
      </c>
      <c r="L152" s="6" t="s">
        <v>511</v>
      </c>
      <c r="M152" s="6" t="s">
        <v>2</v>
      </c>
      <c r="N152" s="6">
        <v>9</v>
      </c>
      <c r="O152" s="6"/>
      <c r="P152" s="6">
        <v>20</v>
      </c>
      <c r="Q152" s="6">
        <v>30</v>
      </c>
      <c r="R152" s="6">
        <v>50</v>
      </c>
      <c r="S152" s="62">
        <v>2014</v>
      </c>
      <c r="T152" s="6">
        <v>0</v>
      </c>
      <c r="U152" s="6">
        <v>0</v>
      </c>
      <c r="V152" s="43">
        <v>0</v>
      </c>
      <c r="W152" s="6" t="s">
        <v>77</v>
      </c>
    </row>
    <row r="153" spans="1:23" s="2" customFormat="1" ht="30">
      <c r="A153" s="6">
        <v>148</v>
      </c>
      <c r="B153" s="6" t="s">
        <v>79</v>
      </c>
      <c r="C153" s="16">
        <v>21101</v>
      </c>
      <c r="D153" s="16">
        <v>21100165</v>
      </c>
      <c r="E153" s="40" t="s">
        <v>285</v>
      </c>
      <c r="F153" s="47">
        <f t="shared" si="8"/>
        <v>395.48367530279995</v>
      </c>
      <c r="G153" s="47">
        <f t="shared" si="9"/>
        <v>395.48367530279995</v>
      </c>
      <c r="H153" s="47">
        <f t="shared" si="10"/>
        <v>395.48367530279995</v>
      </c>
      <c r="I153" s="6">
        <v>112</v>
      </c>
      <c r="J153" s="45">
        <v>4.5</v>
      </c>
      <c r="K153" s="45">
        <f t="shared" si="11"/>
        <v>3.5311042437749998</v>
      </c>
      <c r="L153" s="6" t="s">
        <v>511</v>
      </c>
      <c r="M153" s="6" t="s">
        <v>2</v>
      </c>
      <c r="N153" s="6">
        <v>9</v>
      </c>
      <c r="O153" s="6"/>
      <c r="P153" s="6">
        <v>20</v>
      </c>
      <c r="Q153" s="6">
        <v>30</v>
      </c>
      <c r="R153" s="6">
        <v>50</v>
      </c>
      <c r="S153" s="62">
        <v>2014</v>
      </c>
      <c r="T153" s="6">
        <v>0</v>
      </c>
      <c r="U153" s="6">
        <v>0</v>
      </c>
      <c r="V153" s="43">
        <v>0</v>
      </c>
      <c r="W153" s="6" t="s">
        <v>77</v>
      </c>
    </row>
    <row r="154" spans="1:23" s="2" customFormat="1" ht="15">
      <c r="A154" s="6">
        <v>149</v>
      </c>
      <c r="B154" s="6" t="s">
        <v>79</v>
      </c>
      <c r="C154" s="16">
        <v>21101</v>
      </c>
      <c r="D154" s="16">
        <v>21100165</v>
      </c>
      <c r="E154" s="40" t="s">
        <v>323</v>
      </c>
      <c r="F154" s="47">
        <f t="shared" si="8"/>
        <v>1324.1640914156249</v>
      </c>
      <c r="G154" s="47">
        <f t="shared" si="9"/>
        <v>1324.1640914156249</v>
      </c>
      <c r="H154" s="47">
        <f t="shared" si="10"/>
        <v>1324.1640914156249</v>
      </c>
      <c r="I154" s="6">
        <v>375</v>
      </c>
      <c r="J154" s="45">
        <v>4.5</v>
      </c>
      <c r="K154" s="45">
        <f t="shared" si="11"/>
        <v>3.5311042437749998</v>
      </c>
      <c r="L154" s="6" t="s">
        <v>511</v>
      </c>
      <c r="M154" s="6" t="s">
        <v>2</v>
      </c>
      <c r="N154" s="6">
        <v>9</v>
      </c>
      <c r="O154" s="6"/>
      <c r="P154" s="6">
        <v>20</v>
      </c>
      <c r="Q154" s="6">
        <v>30</v>
      </c>
      <c r="R154" s="6">
        <v>50</v>
      </c>
      <c r="S154" s="62">
        <v>2014</v>
      </c>
      <c r="T154" s="6">
        <v>0</v>
      </c>
      <c r="U154" s="6">
        <v>0</v>
      </c>
      <c r="V154" s="43">
        <v>0</v>
      </c>
      <c r="W154" s="6" t="s">
        <v>77</v>
      </c>
    </row>
    <row r="155" spans="1:23" s="2" customFormat="1" ht="15">
      <c r="A155" s="6">
        <v>150</v>
      </c>
      <c r="B155" s="6" t="s">
        <v>79</v>
      </c>
      <c r="C155" s="16">
        <v>21101</v>
      </c>
      <c r="D155" s="16">
        <v>21100165</v>
      </c>
      <c r="E155" s="40" t="s">
        <v>324</v>
      </c>
      <c r="F155" s="47">
        <f t="shared" si="8"/>
        <v>3972.492274246875</v>
      </c>
      <c r="G155" s="47">
        <f t="shared" si="9"/>
        <v>3972.492274246875</v>
      </c>
      <c r="H155" s="47">
        <f t="shared" si="10"/>
        <v>3972.492274246875</v>
      </c>
      <c r="I155" s="6">
        <v>1125</v>
      </c>
      <c r="J155" s="45">
        <v>4.5</v>
      </c>
      <c r="K155" s="45">
        <f t="shared" si="11"/>
        <v>3.5311042437749998</v>
      </c>
      <c r="L155" s="6" t="s">
        <v>511</v>
      </c>
      <c r="M155" s="6" t="s">
        <v>2</v>
      </c>
      <c r="N155" s="6">
        <v>9</v>
      </c>
      <c r="O155" s="6"/>
      <c r="P155" s="6">
        <v>20</v>
      </c>
      <c r="Q155" s="6">
        <v>30</v>
      </c>
      <c r="R155" s="6">
        <v>50</v>
      </c>
      <c r="S155" s="62">
        <v>2014</v>
      </c>
      <c r="T155" s="6">
        <v>0</v>
      </c>
      <c r="U155" s="6">
        <v>0</v>
      </c>
      <c r="V155" s="43">
        <v>0</v>
      </c>
      <c r="W155" s="6" t="s">
        <v>77</v>
      </c>
    </row>
    <row r="156" spans="1:23" s="2" customFormat="1" ht="30">
      <c r="A156" s="6">
        <v>151</v>
      </c>
      <c r="B156" s="6" t="s">
        <v>79</v>
      </c>
      <c r="C156" s="16">
        <v>21101</v>
      </c>
      <c r="D156" s="16">
        <v>21100170</v>
      </c>
      <c r="E156" s="40" t="s">
        <v>286</v>
      </c>
      <c r="F156" s="47">
        <f t="shared" si="8"/>
        <v>1287.67601422995</v>
      </c>
      <c r="G156" s="47">
        <f t="shared" si="9"/>
        <v>1287.67601422995</v>
      </c>
      <c r="H156" s="47">
        <f t="shared" si="10"/>
        <v>1287.67601422995</v>
      </c>
      <c r="I156" s="6">
        <v>300</v>
      </c>
      <c r="J156" s="45">
        <v>5.47</v>
      </c>
      <c r="K156" s="45">
        <f t="shared" si="11"/>
        <v>4.2922533807665</v>
      </c>
      <c r="L156" s="6" t="s">
        <v>511</v>
      </c>
      <c r="M156" s="6" t="s">
        <v>2</v>
      </c>
      <c r="N156" s="6">
        <v>9</v>
      </c>
      <c r="O156" s="6"/>
      <c r="P156" s="6">
        <v>20</v>
      </c>
      <c r="Q156" s="6">
        <v>30</v>
      </c>
      <c r="R156" s="6">
        <v>50</v>
      </c>
      <c r="S156" s="62">
        <v>2014</v>
      </c>
      <c r="T156" s="6">
        <v>0</v>
      </c>
      <c r="U156" s="6">
        <v>0</v>
      </c>
      <c r="V156" s="43">
        <v>0</v>
      </c>
      <c r="W156" s="6" t="s">
        <v>77</v>
      </c>
    </row>
    <row r="157" spans="1:23" s="2" customFormat="1" ht="15">
      <c r="A157" s="6">
        <v>152</v>
      </c>
      <c r="B157" s="6" t="s">
        <v>79</v>
      </c>
      <c r="C157" s="16">
        <v>21101</v>
      </c>
      <c r="D157" s="16">
        <v>21100172</v>
      </c>
      <c r="E157" s="40" t="s">
        <v>287</v>
      </c>
      <c r="F157" s="47">
        <f t="shared" si="8"/>
        <v>776.8429336305</v>
      </c>
      <c r="G157" s="47">
        <f t="shared" si="9"/>
        <v>776.8429336305</v>
      </c>
      <c r="H157" s="47">
        <f t="shared" si="10"/>
        <v>776.8429336305</v>
      </c>
      <c r="I157" s="6">
        <v>225</v>
      </c>
      <c r="J157" s="45">
        <v>4.4</v>
      </c>
      <c r="K157" s="45">
        <f t="shared" si="11"/>
        <v>3.45263526058</v>
      </c>
      <c r="L157" s="6" t="s">
        <v>511</v>
      </c>
      <c r="M157" s="6" t="s">
        <v>2</v>
      </c>
      <c r="N157" s="6">
        <v>9</v>
      </c>
      <c r="O157" s="6"/>
      <c r="P157" s="6">
        <v>20</v>
      </c>
      <c r="Q157" s="6">
        <v>30</v>
      </c>
      <c r="R157" s="6">
        <v>50</v>
      </c>
      <c r="S157" s="62">
        <v>2014</v>
      </c>
      <c r="T157" s="6">
        <v>0</v>
      </c>
      <c r="U157" s="6">
        <v>0</v>
      </c>
      <c r="V157" s="43">
        <v>0</v>
      </c>
      <c r="W157" s="6" t="s">
        <v>77</v>
      </c>
    </row>
    <row r="158" spans="1:23" s="2" customFormat="1" ht="30">
      <c r="A158" s="6">
        <v>153</v>
      </c>
      <c r="B158" s="6" t="s">
        <v>79</v>
      </c>
      <c r="C158" s="16">
        <v>21101</v>
      </c>
      <c r="D158" s="16">
        <v>21100173</v>
      </c>
      <c r="E158" s="40" t="s">
        <v>251</v>
      </c>
      <c r="F158" s="47">
        <f t="shared" si="8"/>
        <v>806.268802328625</v>
      </c>
      <c r="G158" s="47">
        <f t="shared" si="9"/>
        <v>806.268802328625</v>
      </c>
      <c r="H158" s="47">
        <f t="shared" si="10"/>
        <v>806.268802328625</v>
      </c>
      <c r="I158" s="6">
        <v>375</v>
      </c>
      <c r="J158" s="45">
        <v>2.74</v>
      </c>
      <c r="K158" s="45">
        <f t="shared" si="11"/>
        <v>2.150050139543</v>
      </c>
      <c r="L158" s="6" t="s">
        <v>511</v>
      </c>
      <c r="M158" s="6" t="s">
        <v>2</v>
      </c>
      <c r="N158" s="6">
        <v>9</v>
      </c>
      <c r="O158" s="6"/>
      <c r="P158" s="6">
        <v>20</v>
      </c>
      <c r="Q158" s="6">
        <v>30</v>
      </c>
      <c r="R158" s="6">
        <v>50</v>
      </c>
      <c r="S158" s="62">
        <v>2014</v>
      </c>
      <c r="T158" s="6">
        <v>0</v>
      </c>
      <c r="U158" s="6">
        <v>0</v>
      </c>
      <c r="V158" s="43">
        <v>0</v>
      </c>
      <c r="W158" s="6" t="s">
        <v>77</v>
      </c>
    </row>
    <row r="159" spans="1:23" s="2" customFormat="1" ht="30">
      <c r="A159" s="6">
        <v>154</v>
      </c>
      <c r="B159" s="6" t="s">
        <v>79</v>
      </c>
      <c r="C159" s="16">
        <v>21101</v>
      </c>
      <c r="D159" s="16">
        <v>21100174</v>
      </c>
      <c r="E159" s="40" t="s">
        <v>374</v>
      </c>
      <c r="F159" s="47">
        <f t="shared" si="8"/>
        <v>1221.76206834615</v>
      </c>
      <c r="G159" s="47">
        <f t="shared" si="9"/>
        <v>1221.76206834615</v>
      </c>
      <c r="H159" s="47">
        <f t="shared" si="10"/>
        <v>1221.76206834615</v>
      </c>
      <c r="I159" s="6">
        <v>225</v>
      </c>
      <c r="J159" s="45">
        <v>6.92</v>
      </c>
      <c r="K159" s="45">
        <f t="shared" si="11"/>
        <v>5.430053637094</v>
      </c>
      <c r="L159" s="6" t="s">
        <v>511</v>
      </c>
      <c r="M159" s="6" t="s">
        <v>2</v>
      </c>
      <c r="N159" s="6">
        <v>9</v>
      </c>
      <c r="O159" s="6"/>
      <c r="P159" s="6">
        <v>20</v>
      </c>
      <c r="Q159" s="6">
        <v>30</v>
      </c>
      <c r="R159" s="6">
        <v>50</v>
      </c>
      <c r="S159" s="62">
        <v>2014</v>
      </c>
      <c r="T159" s="6">
        <v>0</v>
      </c>
      <c r="U159" s="6">
        <v>0</v>
      </c>
      <c r="V159" s="43">
        <v>0</v>
      </c>
      <c r="W159" s="6" t="s">
        <v>77</v>
      </c>
    </row>
    <row r="160" spans="1:23" s="2" customFormat="1" ht="30">
      <c r="A160" s="6">
        <v>155</v>
      </c>
      <c r="B160" s="6" t="s">
        <v>79</v>
      </c>
      <c r="C160" s="16">
        <v>21101</v>
      </c>
      <c r="D160" s="16">
        <v>21100143</v>
      </c>
      <c r="E160" s="40" t="s">
        <v>142</v>
      </c>
      <c r="F160" s="47">
        <f t="shared" si="8"/>
        <v>1645.2120892596479</v>
      </c>
      <c r="G160" s="47">
        <f t="shared" si="9"/>
        <v>1645.2120892596479</v>
      </c>
      <c r="H160" s="47">
        <f t="shared" si="10"/>
        <v>1645.2120892596479</v>
      </c>
      <c r="I160" s="6">
        <v>112</v>
      </c>
      <c r="J160" s="45">
        <v>18.72</v>
      </c>
      <c r="K160" s="45">
        <f t="shared" si="11"/>
        <v>14.689393654103998</v>
      </c>
      <c r="L160" s="6" t="s">
        <v>511</v>
      </c>
      <c r="M160" s="6" t="s">
        <v>2</v>
      </c>
      <c r="N160" s="6">
        <v>9</v>
      </c>
      <c r="O160" s="6"/>
      <c r="P160" s="6">
        <v>20</v>
      </c>
      <c r="Q160" s="6">
        <v>30</v>
      </c>
      <c r="R160" s="6">
        <v>50</v>
      </c>
      <c r="S160" s="62">
        <v>2014</v>
      </c>
      <c r="T160" s="6">
        <v>0</v>
      </c>
      <c r="U160" s="6">
        <v>0</v>
      </c>
      <c r="V160" s="43">
        <v>0</v>
      </c>
      <c r="W160" s="6" t="s">
        <v>77</v>
      </c>
    </row>
    <row r="161" spans="1:23" s="2" customFormat="1" ht="15">
      <c r="A161" s="6">
        <v>156</v>
      </c>
      <c r="B161" s="6" t="s">
        <v>79</v>
      </c>
      <c r="C161" s="16">
        <v>21101</v>
      </c>
      <c r="D161" s="16">
        <v>21100186</v>
      </c>
      <c r="E161" s="40" t="s">
        <v>252</v>
      </c>
      <c r="F161" s="47">
        <f t="shared" si="8"/>
        <v>491.4120072586875</v>
      </c>
      <c r="G161" s="47">
        <f t="shared" si="9"/>
        <v>491.4120072586875</v>
      </c>
      <c r="H161" s="47">
        <f t="shared" si="10"/>
        <v>491.4120072586875</v>
      </c>
      <c r="I161" s="6">
        <v>375</v>
      </c>
      <c r="J161" s="45">
        <v>1.67</v>
      </c>
      <c r="K161" s="45">
        <f t="shared" si="11"/>
        <v>1.3104320193565</v>
      </c>
      <c r="L161" s="6" t="s">
        <v>511</v>
      </c>
      <c r="M161" s="6" t="s">
        <v>2</v>
      </c>
      <c r="N161" s="6">
        <v>9</v>
      </c>
      <c r="O161" s="6"/>
      <c r="P161" s="6">
        <v>20</v>
      </c>
      <c r="Q161" s="6">
        <v>30</v>
      </c>
      <c r="R161" s="6">
        <v>50</v>
      </c>
      <c r="S161" s="62">
        <v>2014</v>
      </c>
      <c r="T161" s="6">
        <v>0</v>
      </c>
      <c r="U161" s="6">
        <v>0</v>
      </c>
      <c r="V161" s="43">
        <v>0</v>
      </c>
      <c r="W161" s="6" t="s">
        <v>77</v>
      </c>
    </row>
    <row r="162" spans="1:23" s="2" customFormat="1" ht="15">
      <c r="A162" s="6">
        <v>157</v>
      </c>
      <c r="B162" s="6" t="s">
        <v>79</v>
      </c>
      <c r="C162" s="16">
        <v>21101</v>
      </c>
      <c r="D162" s="16">
        <v>21100185</v>
      </c>
      <c r="E162" s="40" t="s">
        <v>253</v>
      </c>
      <c r="F162" s="47">
        <f t="shared" si="8"/>
        <v>2118.662546265</v>
      </c>
      <c r="G162" s="47">
        <f t="shared" si="9"/>
        <v>2118.662546265</v>
      </c>
      <c r="H162" s="47">
        <f t="shared" si="10"/>
        <v>2118.662546265</v>
      </c>
      <c r="I162" s="6">
        <v>450</v>
      </c>
      <c r="J162" s="45">
        <v>6</v>
      </c>
      <c r="K162" s="45">
        <f t="shared" si="11"/>
        <v>4.7081389917</v>
      </c>
      <c r="L162" s="6" t="s">
        <v>511</v>
      </c>
      <c r="M162" s="6" t="s">
        <v>2</v>
      </c>
      <c r="N162" s="6">
        <v>9</v>
      </c>
      <c r="O162" s="6"/>
      <c r="P162" s="6">
        <v>20</v>
      </c>
      <c r="Q162" s="6">
        <v>30</v>
      </c>
      <c r="R162" s="6">
        <v>50</v>
      </c>
      <c r="S162" s="62">
        <v>2014</v>
      </c>
      <c r="T162" s="6">
        <v>0</v>
      </c>
      <c r="U162" s="6">
        <v>0</v>
      </c>
      <c r="V162" s="43">
        <v>0</v>
      </c>
      <c r="W162" s="6" t="s">
        <v>77</v>
      </c>
    </row>
    <row r="163" spans="1:23" s="2" customFormat="1" ht="45">
      <c r="A163" s="6">
        <v>158</v>
      </c>
      <c r="B163" s="6" t="s">
        <v>79</v>
      </c>
      <c r="C163" s="16">
        <v>21101</v>
      </c>
      <c r="D163" s="16">
        <v>21100210</v>
      </c>
      <c r="E163" s="40" t="s">
        <v>298</v>
      </c>
      <c r="F163" s="47">
        <f t="shared" si="8"/>
        <v>11955.141934674224</v>
      </c>
      <c r="G163" s="47">
        <f t="shared" si="9"/>
        <v>11955.141934674224</v>
      </c>
      <c r="H163" s="47">
        <f t="shared" si="10"/>
        <v>11955.141934674224</v>
      </c>
      <c r="I163" s="6">
        <v>75</v>
      </c>
      <c r="J163" s="45">
        <v>203.14</v>
      </c>
      <c r="K163" s="45">
        <f t="shared" si="11"/>
        <v>159.401892462323</v>
      </c>
      <c r="L163" s="6" t="s">
        <v>511</v>
      </c>
      <c r="M163" s="6" t="s">
        <v>2</v>
      </c>
      <c r="N163" s="6">
        <v>9</v>
      </c>
      <c r="O163" s="6"/>
      <c r="P163" s="6">
        <v>20</v>
      </c>
      <c r="Q163" s="6">
        <v>30</v>
      </c>
      <c r="R163" s="6">
        <v>50</v>
      </c>
      <c r="S163" s="62">
        <v>2014</v>
      </c>
      <c r="T163" s="6">
        <v>0</v>
      </c>
      <c r="U163" s="6">
        <v>0</v>
      </c>
      <c r="V163" s="43">
        <v>0</v>
      </c>
      <c r="W163" s="6" t="s">
        <v>77</v>
      </c>
    </row>
    <row r="164" spans="1:23" s="2" customFormat="1" ht="30">
      <c r="A164" s="6">
        <v>159</v>
      </c>
      <c r="B164" s="6" t="s">
        <v>79</v>
      </c>
      <c r="C164" s="16">
        <v>21101</v>
      </c>
      <c r="D164" s="16">
        <v>21100197</v>
      </c>
      <c r="E164" s="40" t="s">
        <v>299</v>
      </c>
      <c r="F164" s="47">
        <f t="shared" si="8"/>
        <v>12902.654906753849</v>
      </c>
      <c r="G164" s="47">
        <f t="shared" si="9"/>
        <v>12902.654906753849</v>
      </c>
      <c r="H164" s="47">
        <f t="shared" si="10"/>
        <v>12902.654906753849</v>
      </c>
      <c r="I164" s="6">
        <v>900</v>
      </c>
      <c r="J164" s="45">
        <v>18.27</v>
      </c>
      <c r="K164" s="45">
        <f t="shared" si="11"/>
        <v>14.336283229726499</v>
      </c>
      <c r="L164" s="6" t="s">
        <v>513</v>
      </c>
      <c r="M164" s="6" t="s">
        <v>2</v>
      </c>
      <c r="N164" s="6">
        <v>9</v>
      </c>
      <c r="O164" s="6"/>
      <c r="P164" s="6">
        <v>20</v>
      </c>
      <c r="Q164" s="6">
        <v>30</v>
      </c>
      <c r="R164" s="6">
        <v>50</v>
      </c>
      <c r="S164" s="62">
        <v>2014</v>
      </c>
      <c r="T164" s="6">
        <v>0</v>
      </c>
      <c r="U164" s="6">
        <v>0</v>
      </c>
      <c r="V164" s="43">
        <v>0</v>
      </c>
      <c r="W164" s="6" t="s">
        <v>77</v>
      </c>
    </row>
    <row r="165" spans="1:23" s="2" customFormat="1" ht="30">
      <c r="A165" s="6">
        <v>160</v>
      </c>
      <c r="B165" s="6" t="s">
        <v>79</v>
      </c>
      <c r="C165" s="16">
        <v>21101</v>
      </c>
      <c r="D165" s="16">
        <v>21100198</v>
      </c>
      <c r="E165" s="40" t="s">
        <v>254</v>
      </c>
      <c r="F165" s="47">
        <f t="shared" si="8"/>
        <v>983.4125318913375</v>
      </c>
      <c r="G165" s="47">
        <f t="shared" si="9"/>
        <v>983.4125318913375</v>
      </c>
      <c r="H165" s="47">
        <f t="shared" si="10"/>
        <v>983.4125318913375</v>
      </c>
      <c r="I165" s="6">
        <v>225</v>
      </c>
      <c r="J165" s="45">
        <v>5.57</v>
      </c>
      <c r="K165" s="45">
        <f t="shared" si="11"/>
        <v>4.3707223639615</v>
      </c>
      <c r="L165" s="6" t="s">
        <v>513</v>
      </c>
      <c r="M165" s="6" t="s">
        <v>2</v>
      </c>
      <c r="N165" s="6">
        <v>9</v>
      </c>
      <c r="O165" s="6"/>
      <c r="P165" s="6">
        <v>20</v>
      </c>
      <c r="Q165" s="6">
        <v>30</v>
      </c>
      <c r="R165" s="6">
        <v>50</v>
      </c>
      <c r="S165" s="62">
        <v>2014</v>
      </c>
      <c r="T165" s="6">
        <v>0</v>
      </c>
      <c r="U165" s="6">
        <v>0</v>
      </c>
      <c r="V165" s="43">
        <v>0</v>
      </c>
      <c r="W165" s="6" t="s">
        <v>77</v>
      </c>
    </row>
    <row r="166" spans="1:23" s="2" customFormat="1" ht="30">
      <c r="A166" s="6">
        <v>161</v>
      </c>
      <c r="B166" s="6" t="s">
        <v>79</v>
      </c>
      <c r="C166" s="16">
        <v>21101</v>
      </c>
      <c r="D166" s="16">
        <v>21100197</v>
      </c>
      <c r="E166" s="40" t="s">
        <v>62</v>
      </c>
      <c r="F166" s="47">
        <f t="shared" si="8"/>
        <v>2942.5868698124996</v>
      </c>
      <c r="G166" s="47">
        <f t="shared" si="9"/>
        <v>2942.5868698124996</v>
      </c>
      <c r="H166" s="47">
        <f t="shared" si="10"/>
        <v>2942.5868698124996</v>
      </c>
      <c r="I166" s="6">
        <v>150</v>
      </c>
      <c r="J166" s="45">
        <v>25</v>
      </c>
      <c r="K166" s="45">
        <f t="shared" si="11"/>
        <v>19.617245798749998</v>
      </c>
      <c r="L166" s="6" t="s">
        <v>513</v>
      </c>
      <c r="M166" s="6" t="s">
        <v>2</v>
      </c>
      <c r="N166" s="6">
        <v>9</v>
      </c>
      <c r="O166" s="6"/>
      <c r="P166" s="6">
        <v>20</v>
      </c>
      <c r="Q166" s="6">
        <v>30</v>
      </c>
      <c r="R166" s="6">
        <v>50</v>
      </c>
      <c r="S166" s="62">
        <v>2014</v>
      </c>
      <c r="T166" s="6">
        <v>0</v>
      </c>
      <c r="U166" s="6">
        <v>0</v>
      </c>
      <c r="V166" s="43">
        <v>0</v>
      </c>
      <c r="W166" s="6" t="s">
        <v>77</v>
      </c>
    </row>
    <row r="167" spans="1:23" s="2" customFormat="1" ht="30">
      <c r="A167" s="6">
        <v>162</v>
      </c>
      <c r="B167" s="6" t="s">
        <v>79</v>
      </c>
      <c r="C167" s="16">
        <v>21101</v>
      </c>
      <c r="D167" s="16">
        <v>21100197</v>
      </c>
      <c r="E167" s="40" t="s">
        <v>63</v>
      </c>
      <c r="F167" s="47">
        <f t="shared" si="8"/>
        <v>5755.6999173532495</v>
      </c>
      <c r="G167" s="47">
        <f t="shared" si="9"/>
        <v>5755.6999173532495</v>
      </c>
      <c r="H167" s="47">
        <f t="shared" si="10"/>
        <v>5755.6999173532495</v>
      </c>
      <c r="I167" s="6">
        <v>900</v>
      </c>
      <c r="J167" s="45">
        <v>8.15</v>
      </c>
      <c r="K167" s="45">
        <f t="shared" si="11"/>
        <v>6.3952221303925</v>
      </c>
      <c r="L167" s="6" t="s">
        <v>513</v>
      </c>
      <c r="M167" s="6" t="s">
        <v>2</v>
      </c>
      <c r="N167" s="6">
        <v>9</v>
      </c>
      <c r="O167" s="6"/>
      <c r="P167" s="6">
        <v>20</v>
      </c>
      <c r="Q167" s="6">
        <v>30</v>
      </c>
      <c r="R167" s="6">
        <v>50</v>
      </c>
      <c r="S167" s="62">
        <v>2014</v>
      </c>
      <c r="T167" s="6">
        <v>0</v>
      </c>
      <c r="U167" s="6">
        <v>0</v>
      </c>
      <c r="V167" s="43">
        <v>0</v>
      </c>
      <c r="W167" s="6" t="s">
        <v>77</v>
      </c>
    </row>
    <row r="168" spans="1:23" s="2" customFormat="1" ht="30">
      <c r="A168" s="6">
        <v>163</v>
      </c>
      <c r="B168" s="6" t="s">
        <v>79</v>
      </c>
      <c r="C168" s="16">
        <v>21101</v>
      </c>
      <c r="D168" s="16">
        <v>21100197</v>
      </c>
      <c r="E168" s="40" t="s">
        <v>64</v>
      </c>
      <c r="F168" s="47">
        <f t="shared" si="8"/>
        <v>626.1824858960999</v>
      </c>
      <c r="G168" s="47">
        <f t="shared" si="9"/>
        <v>626.1824858960999</v>
      </c>
      <c r="H168" s="47">
        <f t="shared" si="10"/>
        <v>626.1824858960999</v>
      </c>
      <c r="I168" s="6">
        <v>300</v>
      </c>
      <c r="J168" s="45">
        <v>2.66</v>
      </c>
      <c r="K168" s="45">
        <f t="shared" si="11"/>
        <v>2.087274952987</v>
      </c>
      <c r="L168" s="6" t="s">
        <v>513</v>
      </c>
      <c r="M168" s="6" t="s">
        <v>2</v>
      </c>
      <c r="N168" s="6">
        <v>9</v>
      </c>
      <c r="O168" s="6"/>
      <c r="P168" s="6">
        <v>20</v>
      </c>
      <c r="Q168" s="6">
        <v>30</v>
      </c>
      <c r="R168" s="6">
        <v>50</v>
      </c>
      <c r="S168" s="62">
        <v>2014</v>
      </c>
      <c r="T168" s="6">
        <v>0</v>
      </c>
      <c r="U168" s="6">
        <v>0</v>
      </c>
      <c r="V168" s="43">
        <v>0</v>
      </c>
      <c r="W168" s="6" t="s">
        <v>77</v>
      </c>
    </row>
    <row r="169" spans="1:23" s="2" customFormat="1" ht="30">
      <c r="A169" s="6">
        <v>164</v>
      </c>
      <c r="B169" s="6" t="s">
        <v>79</v>
      </c>
      <c r="C169" s="16">
        <v>21101</v>
      </c>
      <c r="D169" s="16">
        <v>21100197</v>
      </c>
      <c r="E169" s="40" t="s">
        <v>65</v>
      </c>
      <c r="F169" s="47">
        <f t="shared" si="8"/>
        <v>4014.8655251721743</v>
      </c>
      <c r="G169" s="47">
        <f t="shared" si="9"/>
        <v>4014.8655251721743</v>
      </c>
      <c r="H169" s="47">
        <f t="shared" si="10"/>
        <v>4014.8655251721743</v>
      </c>
      <c r="I169" s="6">
        <v>450</v>
      </c>
      <c r="J169" s="45">
        <v>11.37</v>
      </c>
      <c r="K169" s="45">
        <f t="shared" si="11"/>
        <v>8.921923389271498</v>
      </c>
      <c r="L169" s="6" t="s">
        <v>513</v>
      </c>
      <c r="M169" s="6" t="s">
        <v>2</v>
      </c>
      <c r="N169" s="6">
        <v>9</v>
      </c>
      <c r="O169" s="6"/>
      <c r="P169" s="6">
        <v>20</v>
      </c>
      <c r="Q169" s="6">
        <v>30</v>
      </c>
      <c r="R169" s="6">
        <v>50</v>
      </c>
      <c r="S169" s="62">
        <v>2014</v>
      </c>
      <c r="T169" s="6">
        <v>0</v>
      </c>
      <c r="U169" s="6">
        <v>0</v>
      </c>
      <c r="V169" s="43">
        <v>0</v>
      </c>
      <c r="W169" s="6" t="s">
        <v>77</v>
      </c>
    </row>
    <row r="170" spans="1:23" s="2" customFormat="1" ht="30">
      <c r="A170" s="6">
        <v>165</v>
      </c>
      <c r="B170" s="6" t="s">
        <v>79</v>
      </c>
      <c r="C170" s="16">
        <v>21101</v>
      </c>
      <c r="D170" s="16">
        <v>21100197</v>
      </c>
      <c r="E170" s="40" t="s">
        <v>66</v>
      </c>
      <c r="F170" s="47">
        <f t="shared" si="8"/>
        <v>9011.3780301138</v>
      </c>
      <c r="G170" s="47">
        <f t="shared" si="9"/>
        <v>9011.3780301138</v>
      </c>
      <c r="H170" s="47">
        <f t="shared" si="10"/>
        <v>9011.3780301138</v>
      </c>
      <c r="I170" s="6">
        <v>900</v>
      </c>
      <c r="J170" s="45">
        <v>12.76</v>
      </c>
      <c r="K170" s="45">
        <f t="shared" si="11"/>
        <v>10.012642255682</v>
      </c>
      <c r="L170" s="6" t="s">
        <v>513</v>
      </c>
      <c r="M170" s="6" t="s">
        <v>2</v>
      </c>
      <c r="N170" s="6">
        <v>9</v>
      </c>
      <c r="O170" s="6"/>
      <c r="P170" s="6">
        <v>20</v>
      </c>
      <c r="Q170" s="6">
        <v>30</v>
      </c>
      <c r="R170" s="6">
        <v>50</v>
      </c>
      <c r="S170" s="62">
        <v>2014</v>
      </c>
      <c r="T170" s="6">
        <v>0</v>
      </c>
      <c r="U170" s="6">
        <v>0</v>
      </c>
      <c r="V170" s="43">
        <v>0</v>
      </c>
      <c r="W170" s="6" t="s">
        <v>77</v>
      </c>
    </row>
    <row r="171" spans="1:23" s="2" customFormat="1" ht="30">
      <c r="A171" s="6">
        <v>166</v>
      </c>
      <c r="B171" s="6" t="s">
        <v>79</v>
      </c>
      <c r="C171" s="16">
        <v>21101</v>
      </c>
      <c r="D171" s="16">
        <v>21100197</v>
      </c>
      <c r="E171" s="40" t="s">
        <v>67</v>
      </c>
      <c r="F171" s="47">
        <f t="shared" si="8"/>
        <v>9936.52734198285</v>
      </c>
      <c r="G171" s="47">
        <f t="shared" si="9"/>
        <v>9936.52734198285</v>
      </c>
      <c r="H171" s="47">
        <f t="shared" si="10"/>
        <v>9936.52734198285</v>
      </c>
      <c r="I171" s="6">
        <v>900</v>
      </c>
      <c r="J171" s="45">
        <v>14.07</v>
      </c>
      <c r="K171" s="45">
        <f t="shared" si="11"/>
        <v>11.0405859355365</v>
      </c>
      <c r="L171" s="6" t="s">
        <v>513</v>
      </c>
      <c r="M171" s="6" t="s">
        <v>2</v>
      </c>
      <c r="N171" s="6">
        <v>9</v>
      </c>
      <c r="O171" s="6"/>
      <c r="P171" s="6">
        <v>20</v>
      </c>
      <c r="Q171" s="6">
        <v>30</v>
      </c>
      <c r="R171" s="6">
        <v>50</v>
      </c>
      <c r="S171" s="62">
        <v>2014</v>
      </c>
      <c r="T171" s="6">
        <v>0</v>
      </c>
      <c r="U171" s="6">
        <v>0</v>
      </c>
      <c r="V171" s="43">
        <v>0</v>
      </c>
      <c r="W171" s="6" t="s">
        <v>77</v>
      </c>
    </row>
    <row r="172" spans="1:23" s="2" customFormat="1" ht="30">
      <c r="A172" s="6">
        <v>167</v>
      </c>
      <c r="B172" s="6" t="s">
        <v>79</v>
      </c>
      <c r="C172" s="16">
        <v>21101</v>
      </c>
      <c r="D172" s="16">
        <v>21100197</v>
      </c>
      <c r="E172" s="40" t="s">
        <v>68</v>
      </c>
      <c r="F172" s="47">
        <f t="shared" si="8"/>
        <v>7892.0179848371245</v>
      </c>
      <c r="G172" s="47">
        <f t="shared" si="9"/>
        <v>7892.0179848371245</v>
      </c>
      <c r="H172" s="47">
        <f t="shared" si="10"/>
        <v>7892.0179848371245</v>
      </c>
      <c r="I172" s="6">
        <v>450</v>
      </c>
      <c r="J172" s="45">
        <v>22.35</v>
      </c>
      <c r="K172" s="45">
        <f t="shared" si="11"/>
        <v>17.5378177440825</v>
      </c>
      <c r="L172" s="6" t="s">
        <v>513</v>
      </c>
      <c r="M172" s="6" t="s">
        <v>2</v>
      </c>
      <c r="N172" s="6">
        <v>9</v>
      </c>
      <c r="O172" s="6"/>
      <c r="P172" s="6">
        <v>20</v>
      </c>
      <c r="Q172" s="6">
        <v>30</v>
      </c>
      <c r="R172" s="6">
        <v>50</v>
      </c>
      <c r="S172" s="62">
        <v>2014</v>
      </c>
      <c r="T172" s="6">
        <v>0</v>
      </c>
      <c r="U172" s="6">
        <v>0</v>
      </c>
      <c r="V172" s="43">
        <v>0</v>
      </c>
      <c r="W172" s="6" t="s">
        <v>77</v>
      </c>
    </row>
    <row r="173" spans="1:23" s="2" customFormat="1" ht="30">
      <c r="A173" s="6">
        <v>168</v>
      </c>
      <c r="B173" s="6" t="s">
        <v>79</v>
      </c>
      <c r="C173" s="16">
        <v>21101</v>
      </c>
      <c r="D173" s="16">
        <v>21100202</v>
      </c>
      <c r="E173" s="40" t="s">
        <v>182</v>
      </c>
      <c r="F173" s="47">
        <f t="shared" si="8"/>
        <v>82.39243235474999</v>
      </c>
      <c r="G173" s="47">
        <f t="shared" si="9"/>
        <v>82.39243235474999</v>
      </c>
      <c r="H173" s="47">
        <f t="shared" si="10"/>
        <v>82.39243235474999</v>
      </c>
      <c r="I173" s="6">
        <v>150</v>
      </c>
      <c r="J173" s="45">
        <v>0.7</v>
      </c>
      <c r="K173" s="45">
        <f t="shared" si="11"/>
        <v>0.5492828823649999</v>
      </c>
      <c r="L173" s="6" t="s">
        <v>511</v>
      </c>
      <c r="M173" s="6" t="s">
        <v>2</v>
      </c>
      <c r="N173" s="6">
        <v>9</v>
      </c>
      <c r="O173" s="6"/>
      <c r="P173" s="6">
        <v>20</v>
      </c>
      <c r="Q173" s="6">
        <v>30</v>
      </c>
      <c r="R173" s="6">
        <v>50</v>
      </c>
      <c r="S173" s="62">
        <v>2014</v>
      </c>
      <c r="T173" s="6">
        <v>0</v>
      </c>
      <c r="U173" s="6">
        <v>0</v>
      </c>
      <c r="V173" s="43">
        <v>0</v>
      </c>
      <c r="W173" s="6" t="s">
        <v>77</v>
      </c>
    </row>
    <row r="174" spans="1:23" s="2" customFormat="1" ht="30">
      <c r="A174" s="6">
        <v>169</v>
      </c>
      <c r="B174" s="6" t="s">
        <v>79</v>
      </c>
      <c r="C174" s="16">
        <v>21101</v>
      </c>
      <c r="D174" s="16">
        <v>21100202</v>
      </c>
      <c r="E174" s="40" t="s">
        <v>183</v>
      </c>
      <c r="F174" s="47">
        <f t="shared" si="8"/>
        <v>768.0151730210624</v>
      </c>
      <c r="G174" s="47">
        <f t="shared" si="9"/>
        <v>768.0151730210624</v>
      </c>
      <c r="H174" s="47">
        <f t="shared" si="10"/>
        <v>768.0151730210624</v>
      </c>
      <c r="I174" s="6">
        <v>1125</v>
      </c>
      <c r="J174" s="45">
        <v>0.87</v>
      </c>
      <c r="K174" s="45">
        <f t="shared" si="11"/>
        <v>0.6826801537964999</v>
      </c>
      <c r="L174" s="6" t="s">
        <v>511</v>
      </c>
      <c r="M174" s="6" t="s">
        <v>2</v>
      </c>
      <c r="N174" s="6">
        <v>9</v>
      </c>
      <c r="O174" s="6"/>
      <c r="P174" s="6">
        <v>20</v>
      </c>
      <c r="Q174" s="6">
        <v>30</v>
      </c>
      <c r="R174" s="6">
        <v>50</v>
      </c>
      <c r="S174" s="62">
        <v>2014</v>
      </c>
      <c r="T174" s="6">
        <v>0</v>
      </c>
      <c r="U174" s="6">
        <v>0</v>
      </c>
      <c r="V174" s="43">
        <v>0</v>
      </c>
      <c r="W174" s="6" t="s">
        <v>77</v>
      </c>
    </row>
    <row r="175" spans="1:23" s="2" customFormat="1" ht="30">
      <c r="A175" s="6">
        <v>170</v>
      </c>
      <c r="B175" s="6" t="s">
        <v>79</v>
      </c>
      <c r="C175" s="16">
        <v>21101</v>
      </c>
      <c r="D175" s="16">
        <v>21100202</v>
      </c>
      <c r="E175" s="40" t="s">
        <v>184</v>
      </c>
      <c r="F175" s="47">
        <f t="shared" si="8"/>
        <v>1024.02023069475</v>
      </c>
      <c r="G175" s="47">
        <f t="shared" si="9"/>
        <v>1024.02023069475</v>
      </c>
      <c r="H175" s="47">
        <f t="shared" si="10"/>
        <v>1024.02023069475</v>
      </c>
      <c r="I175" s="6">
        <v>1500</v>
      </c>
      <c r="J175" s="45">
        <v>0.87</v>
      </c>
      <c r="K175" s="45">
        <f t="shared" si="11"/>
        <v>0.6826801537964999</v>
      </c>
      <c r="L175" s="6" t="s">
        <v>511</v>
      </c>
      <c r="M175" s="6" t="s">
        <v>2</v>
      </c>
      <c r="N175" s="6">
        <v>9</v>
      </c>
      <c r="O175" s="6"/>
      <c r="P175" s="6">
        <v>20</v>
      </c>
      <c r="Q175" s="6">
        <v>30</v>
      </c>
      <c r="R175" s="6">
        <v>50</v>
      </c>
      <c r="S175" s="62">
        <v>2014</v>
      </c>
      <c r="T175" s="6">
        <v>0</v>
      </c>
      <c r="U175" s="6">
        <v>0</v>
      </c>
      <c r="V175" s="43">
        <v>0</v>
      </c>
      <c r="W175" s="6" t="s">
        <v>77</v>
      </c>
    </row>
    <row r="176" spans="1:23" s="2" customFormat="1" ht="45">
      <c r="A176" s="6">
        <v>171</v>
      </c>
      <c r="B176" s="6" t="s">
        <v>79</v>
      </c>
      <c r="C176" s="16">
        <v>21101</v>
      </c>
      <c r="D176" s="16">
        <v>21100202</v>
      </c>
      <c r="E176" s="40" t="s">
        <v>185</v>
      </c>
      <c r="F176" s="47">
        <f t="shared" si="8"/>
        <v>3010.85488519215</v>
      </c>
      <c r="G176" s="47">
        <f t="shared" si="9"/>
        <v>3010.85488519215</v>
      </c>
      <c r="H176" s="47">
        <f t="shared" si="10"/>
        <v>3010.85488519215</v>
      </c>
      <c r="I176" s="6">
        <v>75</v>
      </c>
      <c r="J176" s="45">
        <v>51.16</v>
      </c>
      <c r="K176" s="45">
        <f t="shared" si="11"/>
        <v>40.144731802562</v>
      </c>
      <c r="L176" s="6" t="s">
        <v>511</v>
      </c>
      <c r="M176" s="6" t="s">
        <v>2</v>
      </c>
      <c r="N176" s="6">
        <v>9</v>
      </c>
      <c r="O176" s="6"/>
      <c r="P176" s="6">
        <v>20</v>
      </c>
      <c r="Q176" s="6">
        <v>30</v>
      </c>
      <c r="R176" s="6">
        <v>50</v>
      </c>
      <c r="S176" s="62">
        <v>2014</v>
      </c>
      <c r="T176" s="6">
        <v>0</v>
      </c>
      <c r="U176" s="6">
        <v>0</v>
      </c>
      <c r="V176" s="43">
        <v>0</v>
      </c>
      <c r="W176" s="6" t="s">
        <v>77</v>
      </c>
    </row>
    <row r="177" spans="1:23" s="2" customFormat="1" ht="30">
      <c r="A177" s="6">
        <v>172</v>
      </c>
      <c r="B177" s="6" t="s">
        <v>79</v>
      </c>
      <c r="C177" s="16">
        <v>21101</v>
      </c>
      <c r="D177" s="16">
        <v>21100202</v>
      </c>
      <c r="E177" s="40" t="s">
        <v>186</v>
      </c>
      <c r="F177" s="47">
        <f t="shared" si="8"/>
        <v>882.7760609437499</v>
      </c>
      <c r="G177" s="47">
        <f t="shared" si="9"/>
        <v>882.7760609437499</v>
      </c>
      <c r="H177" s="47">
        <f t="shared" si="10"/>
        <v>882.7760609437499</v>
      </c>
      <c r="I177" s="6">
        <v>900</v>
      </c>
      <c r="J177" s="45">
        <v>1.25</v>
      </c>
      <c r="K177" s="45">
        <f t="shared" si="11"/>
        <v>0.9808622899374999</v>
      </c>
      <c r="L177" s="6" t="s">
        <v>511</v>
      </c>
      <c r="M177" s="6" t="s">
        <v>2</v>
      </c>
      <c r="N177" s="6">
        <v>9</v>
      </c>
      <c r="O177" s="6"/>
      <c r="P177" s="6">
        <v>20</v>
      </c>
      <c r="Q177" s="6">
        <v>30</v>
      </c>
      <c r="R177" s="6">
        <v>50</v>
      </c>
      <c r="S177" s="62">
        <v>2014</v>
      </c>
      <c r="T177" s="6">
        <v>0</v>
      </c>
      <c r="U177" s="6">
        <v>0</v>
      </c>
      <c r="V177" s="43">
        <v>0</v>
      </c>
      <c r="W177" s="6" t="s">
        <v>77</v>
      </c>
    </row>
    <row r="178" spans="1:23" s="2" customFormat="1" ht="30">
      <c r="A178" s="6">
        <v>173</v>
      </c>
      <c r="B178" s="6" t="s">
        <v>79</v>
      </c>
      <c r="C178" s="16">
        <v>21101</v>
      </c>
      <c r="D178" s="16">
        <v>21100202</v>
      </c>
      <c r="E178" s="40" t="s">
        <v>187</v>
      </c>
      <c r="F178" s="47">
        <f t="shared" si="8"/>
        <v>235.40694958499998</v>
      </c>
      <c r="G178" s="47">
        <f t="shared" si="9"/>
        <v>235.40694958499998</v>
      </c>
      <c r="H178" s="47">
        <f t="shared" si="10"/>
        <v>235.40694958499998</v>
      </c>
      <c r="I178" s="6">
        <v>150</v>
      </c>
      <c r="J178" s="45">
        <v>2</v>
      </c>
      <c r="K178" s="45">
        <f t="shared" si="11"/>
        <v>1.5693796639</v>
      </c>
      <c r="L178" s="6" t="s">
        <v>511</v>
      </c>
      <c r="M178" s="6" t="s">
        <v>2</v>
      </c>
      <c r="N178" s="6">
        <v>9</v>
      </c>
      <c r="O178" s="6"/>
      <c r="P178" s="6">
        <v>20</v>
      </c>
      <c r="Q178" s="6">
        <v>30</v>
      </c>
      <c r="R178" s="6">
        <v>50</v>
      </c>
      <c r="S178" s="62">
        <v>2014</v>
      </c>
      <c r="T178" s="6">
        <v>0</v>
      </c>
      <c r="U178" s="6">
        <v>0</v>
      </c>
      <c r="V178" s="43">
        <v>0</v>
      </c>
      <c r="W178" s="6" t="s">
        <v>77</v>
      </c>
    </row>
    <row r="179" spans="1:23" s="2" customFormat="1" ht="15">
      <c r="A179" s="6">
        <v>174</v>
      </c>
      <c r="B179" s="6" t="s">
        <v>79</v>
      </c>
      <c r="C179" s="16">
        <v>21101</v>
      </c>
      <c r="D179" s="16">
        <v>21100202</v>
      </c>
      <c r="E179" s="40" t="s">
        <v>188</v>
      </c>
      <c r="F179" s="47">
        <f t="shared" si="8"/>
        <v>370.765945596375</v>
      </c>
      <c r="G179" s="47">
        <f t="shared" si="9"/>
        <v>370.765945596375</v>
      </c>
      <c r="H179" s="47">
        <f t="shared" si="10"/>
        <v>370.765945596375</v>
      </c>
      <c r="I179" s="6">
        <v>750</v>
      </c>
      <c r="J179" s="45">
        <v>0.63</v>
      </c>
      <c r="K179" s="45">
        <f t="shared" si="11"/>
        <v>0.49435459412849997</v>
      </c>
      <c r="L179" s="6" t="s">
        <v>511</v>
      </c>
      <c r="M179" s="6" t="s">
        <v>2</v>
      </c>
      <c r="N179" s="6">
        <v>9</v>
      </c>
      <c r="O179" s="6"/>
      <c r="P179" s="6">
        <v>20</v>
      </c>
      <c r="Q179" s="6">
        <v>30</v>
      </c>
      <c r="R179" s="6">
        <v>50</v>
      </c>
      <c r="S179" s="62">
        <v>2014</v>
      </c>
      <c r="T179" s="6">
        <v>0</v>
      </c>
      <c r="U179" s="6">
        <v>0</v>
      </c>
      <c r="V179" s="43">
        <v>0</v>
      </c>
      <c r="W179" s="6" t="s">
        <v>77</v>
      </c>
    </row>
    <row r="180" spans="1:23" s="2" customFormat="1" ht="30">
      <c r="A180" s="6">
        <v>175</v>
      </c>
      <c r="B180" s="6" t="s">
        <v>79</v>
      </c>
      <c r="C180" s="16">
        <v>21101</v>
      </c>
      <c r="D180" s="16">
        <v>21100209</v>
      </c>
      <c r="E180" s="40" t="s">
        <v>288</v>
      </c>
      <c r="F180" s="47">
        <f t="shared" si="8"/>
        <v>1016.1733323752499</v>
      </c>
      <c r="G180" s="47">
        <f t="shared" si="9"/>
        <v>1016.1733323752499</v>
      </c>
      <c r="H180" s="47">
        <f t="shared" si="10"/>
        <v>1016.1733323752499</v>
      </c>
      <c r="I180" s="6">
        <v>37</v>
      </c>
      <c r="J180" s="45">
        <v>35</v>
      </c>
      <c r="K180" s="45">
        <f t="shared" si="11"/>
        <v>27.464144118249997</v>
      </c>
      <c r="L180" s="6" t="s">
        <v>511</v>
      </c>
      <c r="M180" s="6" t="s">
        <v>2</v>
      </c>
      <c r="N180" s="6">
        <v>9</v>
      </c>
      <c r="O180" s="6"/>
      <c r="P180" s="6">
        <v>20</v>
      </c>
      <c r="Q180" s="6">
        <v>30</v>
      </c>
      <c r="R180" s="6">
        <v>50</v>
      </c>
      <c r="S180" s="62">
        <v>2014</v>
      </c>
      <c r="T180" s="6">
        <v>0</v>
      </c>
      <c r="U180" s="6">
        <v>0</v>
      </c>
      <c r="V180" s="43">
        <v>0</v>
      </c>
      <c r="W180" s="6" t="s">
        <v>77</v>
      </c>
    </row>
    <row r="181" spans="1:23" s="2" customFormat="1" ht="30">
      <c r="A181" s="6">
        <v>176</v>
      </c>
      <c r="B181" s="6" t="s">
        <v>79</v>
      </c>
      <c r="C181" s="16">
        <v>21101</v>
      </c>
      <c r="D181" s="16">
        <v>21100213</v>
      </c>
      <c r="E181" s="40" t="s">
        <v>189</v>
      </c>
      <c r="F181" s="47">
        <f t="shared" si="8"/>
        <v>135.87689130046198</v>
      </c>
      <c r="G181" s="47">
        <f t="shared" si="9"/>
        <v>135.87689130046198</v>
      </c>
      <c r="H181" s="47">
        <f t="shared" si="10"/>
        <v>135.87689130046198</v>
      </c>
      <c r="I181" s="6">
        <v>37</v>
      </c>
      <c r="J181" s="45">
        <v>4.68</v>
      </c>
      <c r="K181" s="45">
        <f t="shared" si="11"/>
        <v>3.6723484135259996</v>
      </c>
      <c r="L181" s="6" t="s">
        <v>513</v>
      </c>
      <c r="M181" s="6" t="s">
        <v>2</v>
      </c>
      <c r="N181" s="6">
        <v>9</v>
      </c>
      <c r="O181" s="6"/>
      <c r="P181" s="6">
        <v>20</v>
      </c>
      <c r="Q181" s="6">
        <v>30</v>
      </c>
      <c r="R181" s="6">
        <v>50</v>
      </c>
      <c r="S181" s="62">
        <v>2014</v>
      </c>
      <c r="T181" s="6">
        <v>0</v>
      </c>
      <c r="U181" s="6">
        <v>0</v>
      </c>
      <c r="V181" s="43">
        <v>0</v>
      </c>
      <c r="W181" s="6" t="s">
        <v>77</v>
      </c>
    </row>
    <row r="182" spans="1:23" s="2" customFormat="1" ht="30">
      <c r="A182" s="6">
        <v>177</v>
      </c>
      <c r="B182" s="6" t="s">
        <v>79</v>
      </c>
      <c r="C182" s="16">
        <v>21101</v>
      </c>
      <c r="D182" s="16">
        <v>21100216</v>
      </c>
      <c r="E182" s="40" t="s">
        <v>255</v>
      </c>
      <c r="F182" s="47">
        <f t="shared" si="8"/>
        <v>1311.8052265624124</v>
      </c>
      <c r="G182" s="47">
        <f t="shared" si="9"/>
        <v>1311.8052265624124</v>
      </c>
      <c r="H182" s="47">
        <f t="shared" si="10"/>
        <v>1311.8052265624124</v>
      </c>
      <c r="I182" s="6">
        <v>225</v>
      </c>
      <c r="J182" s="45">
        <v>7.43</v>
      </c>
      <c r="K182" s="45">
        <f t="shared" si="11"/>
        <v>5.8302454513885</v>
      </c>
      <c r="L182" s="6" t="s">
        <v>511</v>
      </c>
      <c r="M182" s="6" t="s">
        <v>2</v>
      </c>
      <c r="N182" s="6">
        <v>9</v>
      </c>
      <c r="O182" s="6"/>
      <c r="P182" s="6">
        <v>20</v>
      </c>
      <c r="Q182" s="6">
        <v>30</v>
      </c>
      <c r="R182" s="6">
        <v>50</v>
      </c>
      <c r="S182" s="62">
        <v>2014</v>
      </c>
      <c r="T182" s="6">
        <v>0</v>
      </c>
      <c r="U182" s="6">
        <v>0</v>
      </c>
      <c r="V182" s="43">
        <v>0</v>
      </c>
      <c r="W182" s="6" t="s">
        <v>77</v>
      </c>
    </row>
    <row r="183" spans="1:23" s="2" customFormat="1" ht="30">
      <c r="A183" s="6">
        <v>178</v>
      </c>
      <c r="B183" s="6" t="s">
        <v>79</v>
      </c>
      <c r="C183" s="16">
        <v>21101</v>
      </c>
      <c r="D183" s="16">
        <v>21100216</v>
      </c>
      <c r="E183" s="40" t="s">
        <v>256</v>
      </c>
      <c r="F183" s="47">
        <f t="shared" si="8"/>
        <v>23137.560557335684</v>
      </c>
      <c r="G183" s="47">
        <f t="shared" si="9"/>
        <v>23137.560557335684</v>
      </c>
      <c r="H183" s="47">
        <f t="shared" si="10"/>
        <v>23137.560557335684</v>
      </c>
      <c r="I183" s="6">
        <v>1125</v>
      </c>
      <c r="J183" s="45">
        <v>26.21</v>
      </c>
      <c r="K183" s="45">
        <f t="shared" si="11"/>
        <v>20.5667204954095</v>
      </c>
      <c r="L183" s="6" t="s">
        <v>511</v>
      </c>
      <c r="M183" s="6" t="s">
        <v>2</v>
      </c>
      <c r="N183" s="6">
        <v>9</v>
      </c>
      <c r="O183" s="6"/>
      <c r="P183" s="6">
        <v>20</v>
      </c>
      <c r="Q183" s="6">
        <v>30</v>
      </c>
      <c r="R183" s="6">
        <v>50</v>
      </c>
      <c r="S183" s="62">
        <v>2014</v>
      </c>
      <c r="T183" s="6">
        <v>0</v>
      </c>
      <c r="U183" s="6">
        <v>0</v>
      </c>
      <c r="V183" s="43">
        <v>0</v>
      </c>
      <c r="W183" s="6" t="s">
        <v>77</v>
      </c>
    </row>
    <row r="184" spans="1:23" s="2" customFormat="1" ht="30">
      <c r="A184" s="6">
        <v>179</v>
      </c>
      <c r="B184" s="6" t="s">
        <v>79</v>
      </c>
      <c r="C184" s="16">
        <v>21101</v>
      </c>
      <c r="D184" s="16">
        <v>21100220</v>
      </c>
      <c r="E184" s="40" t="s">
        <v>289</v>
      </c>
      <c r="F184" s="47">
        <f t="shared" si="8"/>
        <v>1396.5517284130126</v>
      </c>
      <c r="G184" s="47">
        <f t="shared" si="9"/>
        <v>1396.5517284130126</v>
      </c>
      <c r="H184" s="47">
        <f t="shared" si="10"/>
        <v>1396.5517284130126</v>
      </c>
      <c r="I184" s="6">
        <v>225</v>
      </c>
      <c r="J184" s="45">
        <v>7.91</v>
      </c>
      <c r="K184" s="45">
        <f t="shared" si="11"/>
        <v>6.2068965707245</v>
      </c>
      <c r="L184" s="6" t="s">
        <v>511</v>
      </c>
      <c r="M184" s="6" t="s">
        <v>2</v>
      </c>
      <c r="N184" s="6">
        <v>9</v>
      </c>
      <c r="O184" s="6"/>
      <c r="P184" s="6">
        <v>20</v>
      </c>
      <c r="Q184" s="6">
        <v>30</v>
      </c>
      <c r="R184" s="6">
        <v>50</v>
      </c>
      <c r="S184" s="62">
        <v>2014</v>
      </c>
      <c r="T184" s="6">
        <v>0</v>
      </c>
      <c r="U184" s="6">
        <v>0</v>
      </c>
      <c r="V184" s="43">
        <v>0</v>
      </c>
      <c r="W184" s="6" t="s">
        <v>77</v>
      </c>
    </row>
    <row r="185" spans="1:23" s="2" customFormat="1" ht="30">
      <c r="A185" s="6">
        <v>180</v>
      </c>
      <c r="B185" s="6" t="s">
        <v>79</v>
      </c>
      <c r="C185" s="16">
        <v>21101</v>
      </c>
      <c r="D185" s="16">
        <v>21100220</v>
      </c>
      <c r="E185" s="40" t="s">
        <v>143</v>
      </c>
      <c r="F185" s="47">
        <f t="shared" si="8"/>
        <v>941.6277983399999</v>
      </c>
      <c r="G185" s="47">
        <f t="shared" si="9"/>
        <v>941.6277983399999</v>
      </c>
      <c r="H185" s="47">
        <f t="shared" si="10"/>
        <v>941.6277983399999</v>
      </c>
      <c r="I185" s="6">
        <v>150</v>
      </c>
      <c r="J185" s="45">
        <v>8</v>
      </c>
      <c r="K185" s="45">
        <f t="shared" si="11"/>
        <v>6.2775186556</v>
      </c>
      <c r="L185" s="6" t="s">
        <v>511</v>
      </c>
      <c r="M185" s="6" t="s">
        <v>2</v>
      </c>
      <c r="N185" s="6">
        <v>9</v>
      </c>
      <c r="O185" s="6"/>
      <c r="P185" s="6">
        <v>20</v>
      </c>
      <c r="Q185" s="6">
        <v>30</v>
      </c>
      <c r="R185" s="6">
        <v>50</v>
      </c>
      <c r="S185" s="62">
        <v>2014</v>
      </c>
      <c r="T185" s="6">
        <v>0</v>
      </c>
      <c r="U185" s="6">
        <v>0</v>
      </c>
      <c r="V185" s="43">
        <v>0</v>
      </c>
      <c r="W185" s="6" t="s">
        <v>77</v>
      </c>
    </row>
    <row r="186" spans="1:23" s="2" customFormat="1" ht="30">
      <c r="A186" s="6">
        <v>181</v>
      </c>
      <c r="B186" s="6" t="s">
        <v>79</v>
      </c>
      <c r="C186" s="16">
        <v>21101</v>
      </c>
      <c r="D186" s="16">
        <v>21100220</v>
      </c>
      <c r="E186" s="40" t="s">
        <v>144</v>
      </c>
      <c r="F186" s="47">
        <f t="shared" si="8"/>
        <v>576.74702648325</v>
      </c>
      <c r="G186" s="47">
        <f t="shared" si="9"/>
        <v>576.74702648325</v>
      </c>
      <c r="H186" s="47">
        <f t="shared" si="10"/>
        <v>576.74702648325</v>
      </c>
      <c r="I186" s="6">
        <v>75</v>
      </c>
      <c r="J186" s="45">
        <v>9.8</v>
      </c>
      <c r="K186" s="45">
        <f t="shared" si="11"/>
        <v>7.68996035311</v>
      </c>
      <c r="L186" s="6" t="s">
        <v>511</v>
      </c>
      <c r="M186" s="6" t="s">
        <v>2</v>
      </c>
      <c r="N186" s="6">
        <v>9</v>
      </c>
      <c r="O186" s="6"/>
      <c r="P186" s="6">
        <v>20</v>
      </c>
      <c r="Q186" s="6">
        <v>30</v>
      </c>
      <c r="R186" s="6">
        <v>50</v>
      </c>
      <c r="S186" s="62">
        <v>2014</v>
      </c>
      <c r="T186" s="6">
        <v>0</v>
      </c>
      <c r="U186" s="6">
        <v>0</v>
      </c>
      <c r="V186" s="43">
        <v>0</v>
      </c>
      <c r="W186" s="6" t="s">
        <v>77</v>
      </c>
    </row>
    <row r="187" spans="1:23" s="2" customFormat="1" ht="15">
      <c r="A187" s="6">
        <v>182</v>
      </c>
      <c r="B187" s="6" t="s">
        <v>79</v>
      </c>
      <c r="C187" s="16">
        <v>21101</v>
      </c>
      <c r="D187" s="16">
        <v>21100220</v>
      </c>
      <c r="E187" s="40" t="s">
        <v>145</v>
      </c>
      <c r="F187" s="47">
        <f t="shared" si="8"/>
        <v>767.238330087432</v>
      </c>
      <c r="G187" s="47">
        <f t="shared" si="9"/>
        <v>767.238330087432</v>
      </c>
      <c r="H187" s="47">
        <f t="shared" si="10"/>
        <v>767.238330087432</v>
      </c>
      <c r="I187" s="6">
        <v>112</v>
      </c>
      <c r="J187" s="45">
        <v>8.73</v>
      </c>
      <c r="K187" s="45">
        <f t="shared" si="11"/>
        <v>6.8503422329235</v>
      </c>
      <c r="L187" s="6" t="s">
        <v>511</v>
      </c>
      <c r="M187" s="6" t="s">
        <v>2</v>
      </c>
      <c r="N187" s="6">
        <v>9</v>
      </c>
      <c r="O187" s="6"/>
      <c r="P187" s="6">
        <v>20</v>
      </c>
      <c r="Q187" s="6">
        <v>30</v>
      </c>
      <c r="R187" s="6">
        <v>50</v>
      </c>
      <c r="S187" s="62">
        <v>2014</v>
      </c>
      <c r="T187" s="6">
        <v>0</v>
      </c>
      <c r="U187" s="6">
        <v>0</v>
      </c>
      <c r="V187" s="43">
        <v>0</v>
      </c>
      <c r="W187" s="6" t="s">
        <v>77</v>
      </c>
    </row>
    <row r="188" spans="1:23" s="2" customFormat="1" ht="15">
      <c r="A188" s="6">
        <v>183</v>
      </c>
      <c r="B188" s="6" t="s">
        <v>79</v>
      </c>
      <c r="C188" s="16">
        <v>21101</v>
      </c>
      <c r="D188" s="16">
        <v>21100220</v>
      </c>
      <c r="E188" s="40" t="s">
        <v>146</v>
      </c>
      <c r="F188" s="47">
        <f t="shared" si="8"/>
        <v>1027.551334938525</v>
      </c>
      <c r="G188" s="47">
        <f t="shared" si="9"/>
        <v>1027.551334938525</v>
      </c>
      <c r="H188" s="47">
        <f t="shared" si="10"/>
        <v>1027.551334938525</v>
      </c>
      <c r="I188" s="6">
        <v>150</v>
      </c>
      <c r="J188" s="45">
        <v>8.73</v>
      </c>
      <c r="K188" s="45">
        <f t="shared" si="11"/>
        <v>6.8503422329235</v>
      </c>
      <c r="L188" s="6" t="s">
        <v>511</v>
      </c>
      <c r="M188" s="6" t="s">
        <v>2</v>
      </c>
      <c r="N188" s="6">
        <v>9</v>
      </c>
      <c r="O188" s="6"/>
      <c r="P188" s="6">
        <v>20</v>
      </c>
      <c r="Q188" s="6">
        <v>30</v>
      </c>
      <c r="R188" s="6">
        <v>50</v>
      </c>
      <c r="S188" s="62">
        <v>2014</v>
      </c>
      <c r="T188" s="6">
        <v>0</v>
      </c>
      <c r="U188" s="6">
        <v>0</v>
      </c>
      <c r="V188" s="43">
        <v>0</v>
      </c>
      <c r="W188" s="6" t="s">
        <v>77</v>
      </c>
    </row>
    <row r="189" spans="1:23" s="2" customFormat="1" ht="15">
      <c r="A189" s="6">
        <v>184</v>
      </c>
      <c r="B189" s="6" t="s">
        <v>79</v>
      </c>
      <c r="C189" s="16">
        <v>21101</v>
      </c>
      <c r="D189" s="16">
        <v>21100220</v>
      </c>
      <c r="E189" s="40" t="s">
        <v>147</v>
      </c>
      <c r="F189" s="47">
        <f t="shared" si="8"/>
        <v>556.925761328193</v>
      </c>
      <c r="G189" s="47">
        <f t="shared" si="9"/>
        <v>556.925761328193</v>
      </c>
      <c r="H189" s="47">
        <f t="shared" si="10"/>
        <v>556.925761328193</v>
      </c>
      <c r="I189" s="6">
        <v>18</v>
      </c>
      <c r="J189" s="45">
        <v>39.43</v>
      </c>
      <c r="K189" s="45">
        <f t="shared" si="11"/>
        <v>30.9403200737885</v>
      </c>
      <c r="L189" s="6" t="s">
        <v>511</v>
      </c>
      <c r="M189" s="6" t="s">
        <v>2</v>
      </c>
      <c r="N189" s="6">
        <v>9</v>
      </c>
      <c r="O189" s="6"/>
      <c r="P189" s="6">
        <v>20</v>
      </c>
      <c r="Q189" s="6">
        <v>30</v>
      </c>
      <c r="R189" s="6">
        <v>50</v>
      </c>
      <c r="S189" s="62">
        <v>2014</v>
      </c>
      <c r="T189" s="6">
        <v>0</v>
      </c>
      <c r="U189" s="6">
        <v>0</v>
      </c>
      <c r="V189" s="43">
        <v>0</v>
      </c>
      <c r="W189" s="6" t="s">
        <v>77</v>
      </c>
    </row>
    <row r="190" spans="1:23" s="2" customFormat="1" ht="15">
      <c r="A190" s="6"/>
      <c r="B190" s="6"/>
      <c r="C190" s="16"/>
      <c r="D190" s="16"/>
      <c r="E190" s="51" t="s">
        <v>445</v>
      </c>
      <c r="F190" s="50">
        <f>SUM(F6:F189)</f>
        <v>1471736.486479166</v>
      </c>
      <c r="G190" s="50">
        <f aca="true" t="shared" si="12" ref="G190:H190">SUM(G6:G189)</f>
        <v>1471736.486479166</v>
      </c>
      <c r="H190" s="50">
        <f t="shared" si="12"/>
        <v>1471736.486479166</v>
      </c>
      <c r="I190" s="6"/>
      <c r="J190" s="45"/>
      <c r="K190" s="45"/>
      <c r="L190" s="6"/>
      <c r="M190" s="6"/>
      <c r="N190" s="6"/>
      <c r="O190" s="6"/>
      <c r="P190" s="6"/>
      <c r="Q190" s="6"/>
      <c r="R190" s="6"/>
      <c r="S190" s="17"/>
      <c r="T190" s="6"/>
      <c r="U190" s="6"/>
      <c r="V190" s="43"/>
      <c r="W190" s="6"/>
    </row>
    <row r="191" spans="1:23" s="2" customFormat="1" ht="15">
      <c r="A191" s="6"/>
      <c r="B191" s="6"/>
      <c r="C191" s="16"/>
      <c r="D191" s="16"/>
      <c r="E191" s="40"/>
      <c r="F191" s="47"/>
      <c r="G191" s="47"/>
      <c r="H191" s="47"/>
      <c r="I191" s="6"/>
      <c r="J191" s="45"/>
      <c r="K191" s="45"/>
      <c r="L191" s="6"/>
      <c r="M191" s="6"/>
      <c r="N191" s="6"/>
      <c r="O191" s="6"/>
      <c r="P191" s="6"/>
      <c r="Q191" s="6"/>
      <c r="R191" s="6"/>
      <c r="S191" s="17"/>
      <c r="T191" s="6"/>
      <c r="U191" s="6"/>
      <c r="V191" s="43"/>
      <c r="W191" s="6"/>
    </row>
    <row r="192" spans="1:23" s="2" customFormat="1" ht="30">
      <c r="A192" s="6">
        <v>185</v>
      </c>
      <c r="B192" s="6"/>
      <c r="C192" s="16">
        <v>21401</v>
      </c>
      <c r="D192" s="33">
        <v>21400006</v>
      </c>
      <c r="E192" s="40" t="s">
        <v>487</v>
      </c>
      <c r="F192" s="47">
        <f>+I192*K192</f>
        <v>165178.7790051389</v>
      </c>
      <c r="G192" s="47">
        <f aca="true" t="shared" si="13" ref="G192:G195">+F192</f>
        <v>165178.7790051389</v>
      </c>
      <c r="H192" s="47">
        <f aca="true" t="shared" si="14" ref="H192:H195">+F192</f>
        <v>165178.7790051389</v>
      </c>
      <c r="I192" s="6">
        <v>2000</v>
      </c>
      <c r="J192" s="45">
        <v>105.251</v>
      </c>
      <c r="K192" s="45">
        <f t="shared" si="11"/>
        <v>82.58938950256945</v>
      </c>
      <c r="L192" s="6" t="s">
        <v>491</v>
      </c>
      <c r="M192" s="6" t="s">
        <v>2</v>
      </c>
      <c r="N192" s="6">
        <v>9</v>
      </c>
      <c r="O192" s="6"/>
      <c r="P192" s="6">
        <v>20</v>
      </c>
      <c r="Q192" s="6">
        <v>30</v>
      </c>
      <c r="R192" s="6">
        <v>50</v>
      </c>
      <c r="S192" s="62">
        <v>2014</v>
      </c>
      <c r="T192" s="6">
        <v>0</v>
      </c>
      <c r="U192" s="6">
        <v>0</v>
      </c>
      <c r="V192" s="43">
        <v>0</v>
      </c>
      <c r="W192" s="6" t="s">
        <v>76</v>
      </c>
    </row>
    <row r="193" spans="1:23" s="2" customFormat="1" ht="15">
      <c r="A193" s="6">
        <v>186</v>
      </c>
      <c r="B193" s="6"/>
      <c r="C193" s="16">
        <v>21401</v>
      </c>
      <c r="D193" s="33">
        <v>21400006</v>
      </c>
      <c r="E193" s="40" t="s">
        <v>488</v>
      </c>
      <c r="F193" s="47">
        <f aca="true" t="shared" si="15" ref="F193:F195">+I193*K193</f>
        <v>41588.56109335</v>
      </c>
      <c r="G193" s="47">
        <f t="shared" si="13"/>
        <v>41588.56109335</v>
      </c>
      <c r="H193" s="47">
        <f t="shared" si="14"/>
        <v>41588.56109335</v>
      </c>
      <c r="I193" s="6">
        <v>2000</v>
      </c>
      <c r="J193" s="45">
        <v>26.5</v>
      </c>
      <c r="K193" s="45">
        <f t="shared" si="11"/>
        <v>20.794280546675</v>
      </c>
      <c r="L193" s="6" t="s">
        <v>491</v>
      </c>
      <c r="M193" s="6" t="s">
        <v>2</v>
      </c>
      <c r="N193" s="6">
        <v>9</v>
      </c>
      <c r="O193" s="6"/>
      <c r="P193" s="6">
        <v>20</v>
      </c>
      <c r="Q193" s="6">
        <v>30</v>
      </c>
      <c r="R193" s="6">
        <v>50</v>
      </c>
      <c r="S193" s="62">
        <v>2014</v>
      </c>
      <c r="T193" s="6">
        <v>0</v>
      </c>
      <c r="U193" s="6">
        <v>0</v>
      </c>
      <c r="V193" s="43">
        <v>0</v>
      </c>
      <c r="W193" s="6" t="s">
        <v>76</v>
      </c>
    </row>
    <row r="194" spans="1:23" s="2" customFormat="1" ht="30">
      <c r="A194" s="6">
        <v>187</v>
      </c>
      <c r="B194" s="6"/>
      <c r="C194" s="16">
        <v>21401</v>
      </c>
      <c r="D194" s="33">
        <v>21400006</v>
      </c>
      <c r="E194" s="40" t="s">
        <v>489</v>
      </c>
      <c r="F194" s="47">
        <f t="shared" si="15"/>
        <v>41588.56109335</v>
      </c>
      <c r="G194" s="47">
        <f t="shared" si="13"/>
        <v>41588.56109335</v>
      </c>
      <c r="H194" s="47">
        <f t="shared" si="14"/>
        <v>41588.56109335</v>
      </c>
      <c r="I194" s="6">
        <v>2000</v>
      </c>
      <c r="J194" s="45">
        <v>26.5</v>
      </c>
      <c r="K194" s="45">
        <f t="shared" si="11"/>
        <v>20.794280546675</v>
      </c>
      <c r="L194" s="6" t="s">
        <v>491</v>
      </c>
      <c r="M194" s="6" t="s">
        <v>2</v>
      </c>
      <c r="N194" s="6">
        <v>9</v>
      </c>
      <c r="O194" s="6"/>
      <c r="P194" s="6">
        <v>20</v>
      </c>
      <c r="Q194" s="6">
        <v>30</v>
      </c>
      <c r="R194" s="6">
        <v>50</v>
      </c>
      <c r="S194" s="62">
        <v>2014</v>
      </c>
      <c r="T194" s="6">
        <v>0</v>
      </c>
      <c r="U194" s="6">
        <v>0</v>
      </c>
      <c r="V194" s="43">
        <v>0</v>
      </c>
      <c r="W194" s="6" t="s">
        <v>76</v>
      </c>
    </row>
    <row r="195" spans="1:23" s="2" customFormat="1" ht="30">
      <c r="A195" s="6">
        <v>188</v>
      </c>
      <c r="B195" s="6"/>
      <c r="C195" s="16">
        <v>21401</v>
      </c>
      <c r="D195" s="33">
        <v>21400006</v>
      </c>
      <c r="E195" s="40" t="s">
        <v>490</v>
      </c>
      <c r="F195" s="47">
        <f t="shared" si="15"/>
        <v>41588.56109335</v>
      </c>
      <c r="G195" s="47">
        <f t="shared" si="13"/>
        <v>41588.56109335</v>
      </c>
      <c r="H195" s="47">
        <f t="shared" si="14"/>
        <v>41588.56109335</v>
      </c>
      <c r="I195" s="6">
        <v>2000</v>
      </c>
      <c r="J195" s="45">
        <v>26.5</v>
      </c>
      <c r="K195" s="45">
        <f t="shared" si="11"/>
        <v>20.794280546675</v>
      </c>
      <c r="L195" s="6" t="s">
        <v>491</v>
      </c>
      <c r="M195" s="6" t="s">
        <v>2</v>
      </c>
      <c r="N195" s="6">
        <v>9</v>
      </c>
      <c r="O195" s="6"/>
      <c r="P195" s="6">
        <v>20</v>
      </c>
      <c r="Q195" s="6">
        <v>30</v>
      </c>
      <c r="R195" s="6">
        <v>50</v>
      </c>
      <c r="S195" s="62">
        <v>2014</v>
      </c>
      <c r="T195" s="6">
        <v>0</v>
      </c>
      <c r="U195" s="6">
        <v>0</v>
      </c>
      <c r="V195" s="43">
        <v>0</v>
      </c>
      <c r="W195" s="6" t="s">
        <v>76</v>
      </c>
    </row>
    <row r="196" spans="1:23" s="2" customFormat="1" ht="15">
      <c r="A196" s="6"/>
      <c r="B196" s="6"/>
      <c r="C196" s="16"/>
      <c r="D196" s="16"/>
      <c r="E196" s="51" t="s">
        <v>486</v>
      </c>
      <c r="F196" s="50">
        <f>SUM(F192:F195)</f>
        <v>289944.4622851889</v>
      </c>
      <c r="G196" s="50">
        <f aca="true" t="shared" si="16" ref="G196:H196">SUM(G192:G195)</f>
        <v>289944.4622851889</v>
      </c>
      <c r="H196" s="50">
        <f t="shared" si="16"/>
        <v>289944.4622851889</v>
      </c>
      <c r="I196" s="6"/>
      <c r="J196" s="45"/>
      <c r="K196" s="45"/>
      <c r="L196" s="6"/>
      <c r="M196" s="6"/>
      <c r="N196" s="6"/>
      <c r="O196" s="6"/>
      <c r="P196" s="6"/>
      <c r="Q196" s="6"/>
      <c r="R196" s="6"/>
      <c r="S196" s="17"/>
      <c r="T196" s="6"/>
      <c r="U196" s="6"/>
      <c r="V196" s="43"/>
      <c r="W196" s="6"/>
    </row>
    <row r="197" spans="1:23" s="2" customFormat="1" ht="15">
      <c r="A197" s="6"/>
      <c r="B197" s="6"/>
      <c r="C197" s="16"/>
      <c r="D197" s="16"/>
      <c r="E197" s="40"/>
      <c r="F197" s="47"/>
      <c r="G197" s="47"/>
      <c r="H197" s="47"/>
      <c r="I197" s="6"/>
      <c r="J197" s="45"/>
      <c r="K197" s="45"/>
      <c r="L197" s="6"/>
      <c r="M197" s="6"/>
      <c r="N197" s="6"/>
      <c r="O197" s="6"/>
      <c r="P197" s="6"/>
      <c r="Q197" s="6"/>
      <c r="R197" s="6"/>
      <c r="S197" s="17"/>
      <c r="T197" s="6"/>
      <c r="U197" s="6"/>
      <c r="V197" s="43"/>
      <c r="W197" s="6"/>
    </row>
    <row r="198" spans="1:23" s="2" customFormat="1" ht="30">
      <c r="A198" s="6">
        <v>189</v>
      </c>
      <c r="B198" s="6" t="s">
        <v>79</v>
      </c>
      <c r="C198" s="19">
        <v>21501</v>
      </c>
      <c r="D198" s="20">
        <v>21500014</v>
      </c>
      <c r="E198" s="30" t="s">
        <v>325</v>
      </c>
      <c r="F198" s="47">
        <f aca="true" t="shared" si="17" ref="F198">+I198*K198</f>
        <v>43.157940757249996</v>
      </c>
      <c r="G198" s="47">
        <f aca="true" t="shared" si="18" ref="G198">+F198</f>
        <v>43.157940757249996</v>
      </c>
      <c r="H198" s="47">
        <f aca="true" t="shared" si="19" ref="H198">+F198</f>
        <v>43.157940757249996</v>
      </c>
      <c r="I198" s="6">
        <v>1</v>
      </c>
      <c r="J198" s="45">
        <v>55</v>
      </c>
      <c r="K198" s="45">
        <f aca="true" t="shared" si="20" ref="K198:K237">J198*0.78468983195</f>
        <v>43.157940757249996</v>
      </c>
      <c r="L198" s="6" t="s">
        <v>514</v>
      </c>
      <c r="M198" s="6" t="s">
        <v>2</v>
      </c>
      <c r="N198" s="6">
        <v>9</v>
      </c>
      <c r="O198" s="6">
        <v>100</v>
      </c>
      <c r="P198" s="6"/>
      <c r="Q198" s="6"/>
      <c r="R198" s="6"/>
      <c r="S198" s="62">
        <v>2014</v>
      </c>
      <c r="T198" s="6">
        <v>0</v>
      </c>
      <c r="U198" s="6">
        <v>0</v>
      </c>
      <c r="V198" s="43">
        <v>0</v>
      </c>
      <c r="W198" s="6" t="s">
        <v>76</v>
      </c>
    </row>
    <row r="199" spans="1:23" s="2" customFormat="1" ht="15">
      <c r="A199" s="6"/>
      <c r="B199" s="6"/>
      <c r="C199" s="16"/>
      <c r="D199" s="16"/>
      <c r="E199" s="51" t="s">
        <v>446</v>
      </c>
      <c r="F199" s="50">
        <f>SUM(F198:F198)</f>
        <v>43.157940757249996</v>
      </c>
      <c r="G199" s="50">
        <f>SUM(G198:G198)</f>
        <v>43.157940757249996</v>
      </c>
      <c r="H199" s="50">
        <f>SUM(H198:H198)</f>
        <v>43.157940757249996</v>
      </c>
      <c r="I199" s="6"/>
      <c r="J199" s="45"/>
      <c r="K199" s="45"/>
      <c r="L199" s="6"/>
      <c r="M199" s="6"/>
      <c r="N199" s="6"/>
      <c r="O199" s="6"/>
      <c r="P199" s="6"/>
      <c r="Q199" s="6"/>
      <c r="R199" s="6"/>
      <c r="S199" s="17"/>
      <c r="T199" s="6"/>
      <c r="U199" s="6"/>
      <c r="V199" s="43"/>
      <c r="W199" s="6"/>
    </row>
    <row r="200" spans="1:23" s="2" customFormat="1" ht="15">
      <c r="A200" s="6"/>
      <c r="B200" s="6"/>
      <c r="C200" s="16"/>
      <c r="D200" s="16"/>
      <c r="E200" s="40"/>
      <c r="F200" s="47"/>
      <c r="G200" s="47"/>
      <c r="H200" s="47"/>
      <c r="I200" s="6"/>
      <c r="J200" s="45"/>
      <c r="K200" s="45"/>
      <c r="L200" s="6"/>
      <c r="M200" s="6"/>
      <c r="N200" s="6"/>
      <c r="O200" s="6"/>
      <c r="P200" s="6"/>
      <c r="Q200" s="6"/>
      <c r="R200" s="6"/>
      <c r="S200" s="17"/>
      <c r="T200" s="6"/>
      <c r="U200" s="6"/>
      <c r="V200" s="43"/>
      <c r="W200" s="6"/>
    </row>
    <row r="201" spans="1:25" s="5" customFormat="1" ht="30">
      <c r="A201" s="6">
        <v>190</v>
      </c>
      <c r="B201" s="6" t="s">
        <v>79</v>
      </c>
      <c r="C201" s="14">
        <v>22101</v>
      </c>
      <c r="D201" s="21">
        <v>22100393</v>
      </c>
      <c r="E201" s="30" t="s">
        <v>115</v>
      </c>
      <c r="F201" s="47">
        <f aca="true" t="shared" si="21" ref="F201">+I201*K201</f>
        <v>137295.881</v>
      </c>
      <c r="G201" s="47">
        <f aca="true" t="shared" si="22" ref="G201">+F201</f>
        <v>137295.881</v>
      </c>
      <c r="H201" s="47">
        <f aca="true" t="shared" si="23" ref="H201">+F201</f>
        <v>137295.881</v>
      </c>
      <c r="I201" s="18">
        <v>2746</v>
      </c>
      <c r="J201" s="45">
        <v>49.9985</v>
      </c>
      <c r="K201" s="45">
        <f>+J201</f>
        <v>49.9985</v>
      </c>
      <c r="L201" s="6" t="s">
        <v>513</v>
      </c>
      <c r="M201" s="6" t="s">
        <v>2</v>
      </c>
      <c r="N201" s="6">
        <v>9</v>
      </c>
      <c r="O201" s="22"/>
      <c r="P201" s="22">
        <v>20</v>
      </c>
      <c r="Q201" s="22">
        <v>30</v>
      </c>
      <c r="R201" s="22">
        <v>50</v>
      </c>
      <c r="S201" s="62">
        <v>2014</v>
      </c>
      <c r="T201" s="6">
        <v>0</v>
      </c>
      <c r="U201" s="6">
        <v>0</v>
      </c>
      <c r="V201" s="43">
        <v>0</v>
      </c>
      <c r="W201" s="6" t="s">
        <v>80</v>
      </c>
      <c r="Y201" s="10"/>
    </row>
    <row r="202" spans="1:23" s="2" customFormat="1" ht="15">
      <c r="A202" s="6"/>
      <c r="B202" s="6"/>
      <c r="C202" s="16"/>
      <c r="D202" s="16"/>
      <c r="E202" s="51" t="s">
        <v>447</v>
      </c>
      <c r="F202" s="50">
        <f>SUM(F201)</f>
        <v>137295.881</v>
      </c>
      <c r="G202" s="50">
        <f aca="true" t="shared" si="24" ref="G202:H202">SUM(G201)</f>
        <v>137295.881</v>
      </c>
      <c r="H202" s="50">
        <f t="shared" si="24"/>
        <v>137295.881</v>
      </c>
      <c r="I202" s="6"/>
      <c r="J202" s="45"/>
      <c r="K202" s="45"/>
      <c r="L202" s="6"/>
      <c r="M202" s="6"/>
      <c r="N202" s="6"/>
      <c r="O202" s="6"/>
      <c r="P202" s="6"/>
      <c r="Q202" s="6"/>
      <c r="R202" s="6"/>
      <c r="S202" s="17"/>
      <c r="T202" s="6"/>
      <c r="U202" s="6"/>
      <c r="V202" s="43"/>
      <c r="W202" s="6"/>
    </row>
    <row r="203" spans="1:23" s="2" customFormat="1" ht="15">
      <c r="A203" s="6"/>
      <c r="B203" s="6"/>
      <c r="C203" s="16"/>
      <c r="D203" s="16"/>
      <c r="E203" s="40"/>
      <c r="F203" s="47"/>
      <c r="G203" s="47"/>
      <c r="H203" s="47"/>
      <c r="I203" s="6"/>
      <c r="J203" s="45"/>
      <c r="K203" s="45"/>
      <c r="L203" s="6"/>
      <c r="M203" s="6"/>
      <c r="N203" s="6"/>
      <c r="O203" s="6"/>
      <c r="P203" s="6"/>
      <c r="Q203" s="6"/>
      <c r="R203" s="6"/>
      <c r="S203" s="17"/>
      <c r="T203" s="6"/>
      <c r="U203" s="6"/>
      <c r="V203" s="43"/>
      <c r="W203" s="6"/>
    </row>
    <row r="204" spans="1:23" s="5" customFormat="1" ht="30">
      <c r="A204" s="6">
        <v>191</v>
      </c>
      <c r="B204" s="6" t="s">
        <v>79</v>
      </c>
      <c r="C204" s="14">
        <v>22104</v>
      </c>
      <c r="D204" s="21">
        <v>23800008</v>
      </c>
      <c r="E204" s="41" t="s">
        <v>82</v>
      </c>
      <c r="F204" s="47">
        <f aca="true" t="shared" si="25" ref="F204:F225">+I204*K204</f>
        <v>32956.9729419</v>
      </c>
      <c r="G204" s="47">
        <f aca="true" t="shared" si="26" ref="G204:G225">+F204</f>
        <v>32956.9729419</v>
      </c>
      <c r="H204" s="47">
        <f aca="true" t="shared" si="27" ref="H204:H225">+F204</f>
        <v>32956.9729419</v>
      </c>
      <c r="I204" s="6">
        <v>350</v>
      </c>
      <c r="J204" s="45">
        <v>120</v>
      </c>
      <c r="K204" s="45">
        <f t="shared" si="20"/>
        <v>94.16277983399999</v>
      </c>
      <c r="L204" s="6" t="s">
        <v>512</v>
      </c>
      <c r="M204" s="6" t="s">
        <v>2</v>
      </c>
      <c r="N204" s="6">
        <v>9</v>
      </c>
      <c r="O204" s="6"/>
      <c r="P204" s="6">
        <v>20</v>
      </c>
      <c r="Q204" s="6">
        <v>30</v>
      </c>
      <c r="R204" s="6">
        <v>50</v>
      </c>
      <c r="S204" s="62">
        <v>2014</v>
      </c>
      <c r="T204" s="6">
        <v>0</v>
      </c>
      <c r="U204" s="6">
        <v>0</v>
      </c>
      <c r="V204" s="43">
        <v>0</v>
      </c>
      <c r="W204" s="6" t="s">
        <v>76</v>
      </c>
    </row>
    <row r="205" spans="1:23" s="5" customFormat="1" ht="15">
      <c r="A205" s="6">
        <v>192</v>
      </c>
      <c r="B205" s="6" t="s">
        <v>79</v>
      </c>
      <c r="C205" s="14">
        <v>22104</v>
      </c>
      <c r="D205" s="21">
        <v>23800008</v>
      </c>
      <c r="E205" s="41" t="s">
        <v>326</v>
      </c>
      <c r="F205" s="47">
        <f t="shared" si="25"/>
        <v>24364.619282047497</v>
      </c>
      <c r="G205" s="47">
        <f t="shared" si="26"/>
        <v>24364.619282047497</v>
      </c>
      <c r="H205" s="47">
        <f t="shared" si="27"/>
        <v>24364.619282047497</v>
      </c>
      <c r="I205" s="6">
        <v>1500</v>
      </c>
      <c r="J205" s="45">
        <v>20.7</v>
      </c>
      <c r="K205" s="45">
        <f t="shared" si="20"/>
        <v>16.243079521364997</v>
      </c>
      <c r="L205" s="6" t="s">
        <v>511</v>
      </c>
      <c r="M205" s="6" t="s">
        <v>2</v>
      </c>
      <c r="N205" s="6">
        <v>9</v>
      </c>
      <c r="O205" s="6"/>
      <c r="P205" s="6">
        <v>20</v>
      </c>
      <c r="Q205" s="6">
        <v>30</v>
      </c>
      <c r="R205" s="6">
        <v>50</v>
      </c>
      <c r="S205" s="62">
        <v>2014</v>
      </c>
      <c r="T205" s="6">
        <v>0</v>
      </c>
      <c r="U205" s="6">
        <v>0</v>
      </c>
      <c r="V205" s="43">
        <v>0</v>
      </c>
      <c r="W205" s="6" t="s">
        <v>76</v>
      </c>
    </row>
    <row r="206" spans="1:23" s="5" customFormat="1" ht="30">
      <c r="A206" s="6">
        <v>193</v>
      </c>
      <c r="B206" s="6" t="s">
        <v>79</v>
      </c>
      <c r="C206" s="14">
        <v>22104</v>
      </c>
      <c r="D206" s="21">
        <v>22100029</v>
      </c>
      <c r="E206" s="41" t="s">
        <v>368</v>
      </c>
      <c r="F206" s="47">
        <f t="shared" si="25"/>
        <v>353.11042437749995</v>
      </c>
      <c r="G206" s="47">
        <f t="shared" si="26"/>
        <v>353.11042437749995</v>
      </c>
      <c r="H206" s="47">
        <f t="shared" si="27"/>
        <v>353.11042437749995</v>
      </c>
      <c r="I206" s="6">
        <v>15</v>
      </c>
      <c r="J206" s="45">
        <v>30</v>
      </c>
      <c r="K206" s="45">
        <f t="shared" si="20"/>
        <v>23.540694958499998</v>
      </c>
      <c r="L206" s="6" t="s">
        <v>515</v>
      </c>
      <c r="M206" s="6" t="s">
        <v>2</v>
      </c>
      <c r="N206" s="6">
        <v>9</v>
      </c>
      <c r="O206" s="6"/>
      <c r="P206" s="6">
        <v>20</v>
      </c>
      <c r="Q206" s="6">
        <v>30</v>
      </c>
      <c r="R206" s="6">
        <v>50</v>
      </c>
      <c r="S206" s="62">
        <v>2014</v>
      </c>
      <c r="T206" s="6">
        <v>0</v>
      </c>
      <c r="U206" s="6">
        <v>0</v>
      </c>
      <c r="V206" s="43">
        <v>0</v>
      </c>
      <c r="W206" s="6" t="s">
        <v>76</v>
      </c>
    </row>
    <row r="207" spans="1:23" s="5" customFormat="1" ht="15">
      <c r="A207" s="66" t="s">
        <v>540</v>
      </c>
      <c r="B207" s="6" t="s">
        <v>79</v>
      </c>
      <c r="C207" s="14">
        <v>22104</v>
      </c>
      <c r="D207" s="21">
        <v>22100029</v>
      </c>
      <c r="E207" s="41" t="s">
        <v>369</v>
      </c>
      <c r="F207" s="47">
        <f t="shared" si="25"/>
        <v>2057.849084288875</v>
      </c>
      <c r="G207" s="47">
        <f t="shared" si="26"/>
        <v>2057.849084288875</v>
      </c>
      <c r="H207" s="47">
        <f t="shared" si="27"/>
        <v>2057.849084288875</v>
      </c>
      <c r="I207" s="6">
        <v>125</v>
      </c>
      <c r="J207" s="45">
        <v>20.98</v>
      </c>
      <c r="K207" s="45">
        <f t="shared" si="20"/>
        <v>16.462792674311</v>
      </c>
      <c r="L207" s="6" t="s">
        <v>515</v>
      </c>
      <c r="M207" s="6" t="s">
        <v>2</v>
      </c>
      <c r="N207" s="6">
        <v>9</v>
      </c>
      <c r="O207" s="6"/>
      <c r="P207" s="6">
        <v>20</v>
      </c>
      <c r="Q207" s="6">
        <v>30</v>
      </c>
      <c r="R207" s="6">
        <v>50</v>
      </c>
      <c r="S207" s="62">
        <v>2014</v>
      </c>
      <c r="T207" s="6">
        <v>0</v>
      </c>
      <c r="U207" s="6">
        <v>0</v>
      </c>
      <c r="V207" s="43">
        <v>0</v>
      </c>
      <c r="W207" s="6" t="s">
        <v>76</v>
      </c>
    </row>
    <row r="208" spans="1:23" s="5" customFormat="1" ht="15">
      <c r="A208" s="66" t="s">
        <v>541</v>
      </c>
      <c r="B208" s="6" t="s">
        <v>79</v>
      </c>
      <c r="C208" s="14">
        <v>22104</v>
      </c>
      <c r="D208" s="21">
        <v>22100039</v>
      </c>
      <c r="E208" s="41" t="s">
        <v>300</v>
      </c>
      <c r="F208" s="47">
        <f t="shared" si="25"/>
        <v>12259.444651504435</v>
      </c>
      <c r="G208" s="47">
        <f t="shared" si="26"/>
        <v>12259.444651504435</v>
      </c>
      <c r="H208" s="47">
        <f t="shared" si="27"/>
        <v>12259.444651504435</v>
      </c>
      <c r="I208" s="6">
        <v>70</v>
      </c>
      <c r="J208" s="45">
        <v>223.19</v>
      </c>
      <c r="K208" s="45">
        <f t="shared" si="20"/>
        <v>175.1349235929205</v>
      </c>
      <c r="L208" s="6" t="s">
        <v>511</v>
      </c>
      <c r="M208" s="6" t="s">
        <v>2</v>
      </c>
      <c r="N208" s="6">
        <v>9</v>
      </c>
      <c r="O208" s="6"/>
      <c r="P208" s="6">
        <v>20</v>
      </c>
      <c r="Q208" s="6">
        <v>30</v>
      </c>
      <c r="R208" s="6">
        <v>50</v>
      </c>
      <c r="S208" s="62">
        <v>2014</v>
      </c>
      <c r="T208" s="6">
        <v>0</v>
      </c>
      <c r="U208" s="6">
        <v>0</v>
      </c>
      <c r="V208" s="43">
        <v>0</v>
      </c>
      <c r="W208" s="6" t="s">
        <v>76</v>
      </c>
    </row>
    <row r="209" spans="1:23" s="5" customFormat="1" ht="15">
      <c r="A209" s="66" t="s">
        <v>542</v>
      </c>
      <c r="B209" s="6" t="s">
        <v>79</v>
      </c>
      <c r="C209" s="14">
        <v>22104</v>
      </c>
      <c r="D209" s="21">
        <v>22100040</v>
      </c>
      <c r="E209" s="41" t="s">
        <v>301</v>
      </c>
      <c r="F209" s="47">
        <f t="shared" si="25"/>
        <v>2691.4861235885</v>
      </c>
      <c r="G209" s="47">
        <f t="shared" si="26"/>
        <v>2691.4861235885</v>
      </c>
      <c r="H209" s="47">
        <f t="shared" si="27"/>
        <v>2691.4861235885</v>
      </c>
      <c r="I209" s="6">
        <v>70</v>
      </c>
      <c r="J209" s="45">
        <v>49</v>
      </c>
      <c r="K209" s="45">
        <f t="shared" si="20"/>
        <v>38.44980176555</v>
      </c>
      <c r="L209" s="6" t="s">
        <v>511</v>
      </c>
      <c r="M209" s="6" t="s">
        <v>2</v>
      </c>
      <c r="N209" s="6">
        <v>9</v>
      </c>
      <c r="O209" s="6"/>
      <c r="P209" s="6">
        <v>20</v>
      </c>
      <c r="Q209" s="6">
        <v>30</v>
      </c>
      <c r="R209" s="6">
        <v>50</v>
      </c>
      <c r="S209" s="62">
        <v>2014</v>
      </c>
      <c r="T209" s="6">
        <v>0</v>
      </c>
      <c r="U209" s="6">
        <v>0</v>
      </c>
      <c r="V209" s="43">
        <v>0</v>
      </c>
      <c r="W209" s="6" t="s">
        <v>76</v>
      </c>
    </row>
    <row r="210" spans="1:23" s="5" customFormat="1" ht="15">
      <c r="A210" s="66" t="s">
        <v>543</v>
      </c>
      <c r="B210" s="6" t="s">
        <v>79</v>
      </c>
      <c r="C210" s="14">
        <v>22104</v>
      </c>
      <c r="D210" s="21">
        <v>22100040</v>
      </c>
      <c r="E210" s="41" t="s">
        <v>302</v>
      </c>
      <c r="F210" s="47">
        <f t="shared" si="25"/>
        <v>1035.790578174</v>
      </c>
      <c r="G210" s="47">
        <f t="shared" si="26"/>
        <v>1035.790578174</v>
      </c>
      <c r="H210" s="47">
        <f t="shared" si="27"/>
        <v>1035.790578174</v>
      </c>
      <c r="I210" s="6">
        <v>10</v>
      </c>
      <c r="J210" s="45">
        <v>132</v>
      </c>
      <c r="K210" s="45">
        <f t="shared" si="20"/>
        <v>103.5790578174</v>
      </c>
      <c r="L210" s="6" t="s">
        <v>511</v>
      </c>
      <c r="M210" s="6" t="s">
        <v>2</v>
      </c>
      <c r="N210" s="6">
        <v>9</v>
      </c>
      <c r="O210" s="6"/>
      <c r="P210" s="6">
        <v>20</v>
      </c>
      <c r="Q210" s="6">
        <v>30</v>
      </c>
      <c r="R210" s="6">
        <v>50</v>
      </c>
      <c r="S210" s="62">
        <v>2014</v>
      </c>
      <c r="T210" s="6">
        <v>0</v>
      </c>
      <c r="U210" s="6">
        <v>0</v>
      </c>
      <c r="V210" s="43">
        <v>0</v>
      </c>
      <c r="W210" s="6" t="s">
        <v>76</v>
      </c>
    </row>
    <row r="211" spans="1:23" s="5" customFormat="1" ht="15">
      <c r="A211" s="66" t="s">
        <v>544</v>
      </c>
      <c r="B211" s="6" t="s">
        <v>79</v>
      </c>
      <c r="C211" s="14">
        <v>22104</v>
      </c>
      <c r="D211" s="21">
        <v>22100128</v>
      </c>
      <c r="E211" s="41" t="s">
        <v>411</v>
      </c>
      <c r="F211" s="47">
        <f t="shared" si="25"/>
        <v>5492.828823649999</v>
      </c>
      <c r="G211" s="47">
        <f t="shared" si="26"/>
        <v>5492.828823649999</v>
      </c>
      <c r="H211" s="47">
        <f t="shared" si="27"/>
        <v>5492.828823649999</v>
      </c>
      <c r="I211" s="6">
        <v>70</v>
      </c>
      <c r="J211" s="45">
        <v>100</v>
      </c>
      <c r="K211" s="45">
        <f t="shared" si="20"/>
        <v>78.46898319499999</v>
      </c>
      <c r="L211" s="6" t="s">
        <v>511</v>
      </c>
      <c r="M211" s="6" t="s">
        <v>2</v>
      </c>
      <c r="N211" s="6">
        <v>9</v>
      </c>
      <c r="O211" s="6"/>
      <c r="P211" s="6">
        <v>20</v>
      </c>
      <c r="Q211" s="6">
        <v>30</v>
      </c>
      <c r="R211" s="6">
        <v>50</v>
      </c>
      <c r="S211" s="62">
        <v>2014</v>
      </c>
      <c r="T211" s="6">
        <v>0</v>
      </c>
      <c r="U211" s="6">
        <v>0</v>
      </c>
      <c r="V211" s="43">
        <v>0</v>
      </c>
      <c r="W211" s="6" t="s">
        <v>76</v>
      </c>
    </row>
    <row r="212" spans="1:23" s="5" customFormat="1" ht="15">
      <c r="A212" s="66" t="s">
        <v>545</v>
      </c>
      <c r="B212" s="6" t="s">
        <v>79</v>
      </c>
      <c r="C212" s="14">
        <v>22104</v>
      </c>
      <c r="D212" s="21">
        <v>22100128</v>
      </c>
      <c r="E212" s="41" t="s">
        <v>190</v>
      </c>
      <c r="F212" s="47">
        <f t="shared" si="25"/>
        <v>10357.90578174</v>
      </c>
      <c r="G212" s="47">
        <f t="shared" si="26"/>
        <v>10357.90578174</v>
      </c>
      <c r="H212" s="47">
        <f t="shared" si="27"/>
        <v>10357.90578174</v>
      </c>
      <c r="I212" s="6">
        <v>300</v>
      </c>
      <c r="J212" s="45">
        <v>44</v>
      </c>
      <c r="K212" s="45">
        <f t="shared" si="20"/>
        <v>34.5263526058</v>
      </c>
      <c r="L212" s="6" t="s">
        <v>511</v>
      </c>
      <c r="M212" s="6" t="s">
        <v>2</v>
      </c>
      <c r="N212" s="6">
        <v>9</v>
      </c>
      <c r="O212" s="6"/>
      <c r="P212" s="6">
        <v>20</v>
      </c>
      <c r="Q212" s="6">
        <v>30</v>
      </c>
      <c r="R212" s="6">
        <v>50</v>
      </c>
      <c r="S212" s="62">
        <v>2014</v>
      </c>
      <c r="T212" s="6">
        <v>0</v>
      </c>
      <c r="U212" s="6">
        <v>0</v>
      </c>
      <c r="V212" s="43">
        <v>0</v>
      </c>
      <c r="W212" s="6" t="s">
        <v>76</v>
      </c>
    </row>
    <row r="213" spans="1:23" s="5" customFormat="1" ht="30">
      <c r="A213" s="66" t="s">
        <v>546</v>
      </c>
      <c r="B213" s="6" t="s">
        <v>79</v>
      </c>
      <c r="C213" s="14">
        <v>22104</v>
      </c>
      <c r="D213" s="23">
        <v>22100245</v>
      </c>
      <c r="E213" s="41" t="s">
        <v>257</v>
      </c>
      <c r="F213" s="47">
        <f t="shared" si="25"/>
        <v>11770.347479249998</v>
      </c>
      <c r="G213" s="47">
        <f t="shared" si="26"/>
        <v>11770.347479249998</v>
      </c>
      <c r="H213" s="47">
        <f t="shared" si="27"/>
        <v>11770.347479249998</v>
      </c>
      <c r="I213" s="6">
        <v>1500</v>
      </c>
      <c r="J213" s="45">
        <v>10</v>
      </c>
      <c r="K213" s="45">
        <f t="shared" si="20"/>
        <v>7.846898319499999</v>
      </c>
      <c r="L213" s="6" t="s">
        <v>511</v>
      </c>
      <c r="M213" s="6" t="s">
        <v>2</v>
      </c>
      <c r="N213" s="6">
        <v>9</v>
      </c>
      <c r="O213" s="6"/>
      <c r="P213" s="6">
        <v>20</v>
      </c>
      <c r="Q213" s="6">
        <v>30</v>
      </c>
      <c r="R213" s="6">
        <v>50</v>
      </c>
      <c r="S213" s="62">
        <v>2014</v>
      </c>
      <c r="T213" s="6">
        <v>0</v>
      </c>
      <c r="U213" s="6">
        <v>0</v>
      </c>
      <c r="V213" s="43">
        <v>0</v>
      </c>
      <c r="W213" s="6" t="s">
        <v>76</v>
      </c>
    </row>
    <row r="214" spans="1:23" s="5" customFormat="1" ht="30">
      <c r="A214" s="66" t="s">
        <v>547</v>
      </c>
      <c r="B214" s="6" t="s">
        <v>79</v>
      </c>
      <c r="C214" s="14">
        <v>22104</v>
      </c>
      <c r="D214" s="23">
        <v>22100245</v>
      </c>
      <c r="E214" s="41" t="s">
        <v>191</v>
      </c>
      <c r="F214" s="47">
        <f t="shared" si="25"/>
        <v>10593.312731324999</v>
      </c>
      <c r="G214" s="47">
        <f t="shared" si="26"/>
        <v>10593.312731324999</v>
      </c>
      <c r="H214" s="47">
        <f t="shared" si="27"/>
        <v>10593.312731324999</v>
      </c>
      <c r="I214" s="6">
        <v>1350</v>
      </c>
      <c r="J214" s="45">
        <v>10</v>
      </c>
      <c r="K214" s="45">
        <f t="shared" si="20"/>
        <v>7.846898319499999</v>
      </c>
      <c r="L214" s="6" t="s">
        <v>511</v>
      </c>
      <c r="M214" s="6" t="s">
        <v>2</v>
      </c>
      <c r="N214" s="6">
        <v>9</v>
      </c>
      <c r="O214" s="6"/>
      <c r="P214" s="6">
        <v>20</v>
      </c>
      <c r="Q214" s="6">
        <v>30</v>
      </c>
      <c r="R214" s="6">
        <v>50</v>
      </c>
      <c r="S214" s="62">
        <v>2014</v>
      </c>
      <c r="T214" s="6">
        <v>0</v>
      </c>
      <c r="U214" s="6">
        <v>0</v>
      </c>
      <c r="V214" s="43">
        <v>0</v>
      </c>
      <c r="W214" s="6" t="s">
        <v>76</v>
      </c>
    </row>
    <row r="215" spans="1:23" s="5" customFormat="1" ht="15">
      <c r="A215" s="66" t="s">
        <v>548</v>
      </c>
      <c r="B215" s="6" t="s">
        <v>79</v>
      </c>
      <c r="C215" s="14">
        <v>22104</v>
      </c>
      <c r="D215" s="23">
        <v>22100245</v>
      </c>
      <c r="E215" s="41" t="s">
        <v>192</v>
      </c>
      <c r="F215" s="47">
        <f t="shared" si="25"/>
        <v>2746.4144118249997</v>
      </c>
      <c r="G215" s="47">
        <f t="shared" si="26"/>
        <v>2746.4144118249997</v>
      </c>
      <c r="H215" s="47">
        <f t="shared" si="27"/>
        <v>2746.4144118249997</v>
      </c>
      <c r="I215" s="6">
        <v>350</v>
      </c>
      <c r="J215" s="45">
        <v>10</v>
      </c>
      <c r="K215" s="45">
        <f t="shared" si="20"/>
        <v>7.846898319499999</v>
      </c>
      <c r="L215" s="6" t="s">
        <v>511</v>
      </c>
      <c r="M215" s="6" t="s">
        <v>2</v>
      </c>
      <c r="N215" s="6">
        <v>9</v>
      </c>
      <c r="O215" s="6"/>
      <c r="P215" s="6">
        <v>20</v>
      </c>
      <c r="Q215" s="6">
        <v>30</v>
      </c>
      <c r="R215" s="6">
        <v>50</v>
      </c>
      <c r="S215" s="62">
        <v>2014</v>
      </c>
      <c r="T215" s="6">
        <v>0</v>
      </c>
      <c r="U215" s="6">
        <v>0</v>
      </c>
      <c r="V215" s="43">
        <v>0</v>
      </c>
      <c r="W215" s="6" t="s">
        <v>76</v>
      </c>
    </row>
    <row r="216" spans="1:23" s="5" customFormat="1" ht="15">
      <c r="A216" s="66" t="s">
        <v>549</v>
      </c>
      <c r="B216" s="6" t="s">
        <v>79</v>
      </c>
      <c r="C216" s="14">
        <v>22104</v>
      </c>
      <c r="D216" s="23">
        <v>22100245</v>
      </c>
      <c r="E216" s="41" t="s">
        <v>193</v>
      </c>
      <c r="F216" s="47">
        <f t="shared" si="25"/>
        <v>2746.4144118249997</v>
      </c>
      <c r="G216" s="47">
        <f t="shared" si="26"/>
        <v>2746.4144118249997</v>
      </c>
      <c r="H216" s="47">
        <f t="shared" si="27"/>
        <v>2746.4144118249997</v>
      </c>
      <c r="I216" s="6">
        <v>350</v>
      </c>
      <c r="J216" s="45">
        <v>10</v>
      </c>
      <c r="K216" s="45">
        <f t="shared" si="20"/>
        <v>7.846898319499999</v>
      </c>
      <c r="L216" s="6" t="s">
        <v>511</v>
      </c>
      <c r="M216" s="6" t="s">
        <v>2</v>
      </c>
      <c r="N216" s="6">
        <v>9</v>
      </c>
      <c r="O216" s="6"/>
      <c r="P216" s="6">
        <v>20</v>
      </c>
      <c r="Q216" s="6">
        <v>30</v>
      </c>
      <c r="R216" s="6">
        <v>50</v>
      </c>
      <c r="S216" s="62">
        <v>2014</v>
      </c>
      <c r="T216" s="6">
        <v>0</v>
      </c>
      <c r="U216" s="6">
        <v>0</v>
      </c>
      <c r="V216" s="43">
        <v>0</v>
      </c>
      <c r="W216" s="6" t="s">
        <v>76</v>
      </c>
    </row>
    <row r="217" spans="1:23" s="5" customFormat="1" ht="15">
      <c r="A217" s="66" t="s">
        <v>550</v>
      </c>
      <c r="B217" s="6" t="s">
        <v>79</v>
      </c>
      <c r="C217" s="14">
        <v>22104</v>
      </c>
      <c r="D217" s="23">
        <v>22100245</v>
      </c>
      <c r="E217" s="41" t="s">
        <v>194</v>
      </c>
      <c r="F217" s="47">
        <f t="shared" si="25"/>
        <v>2746.4144118249997</v>
      </c>
      <c r="G217" s="47">
        <f t="shared" si="26"/>
        <v>2746.4144118249997</v>
      </c>
      <c r="H217" s="47">
        <f t="shared" si="27"/>
        <v>2746.4144118249997</v>
      </c>
      <c r="I217" s="6">
        <v>350</v>
      </c>
      <c r="J217" s="45">
        <v>10</v>
      </c>
      <c r="K217" s="45">
        <f t="shared" si="20"/>
        <v>7.846898319499999</v>
      </c>
      <c r="L217" s="6" t="s">
        <v>511</v>
      </c>
      <c r="M217" s="6" t="s">
        <v>2</v>
      </c>
      <c r="N217" s="6">
        <v>9</v>
      </c>
      <c r="O217" s="6"/>
      <c r="P217" s="6">
        <v>20</v>
      </c>
      <c r="Q217" s="6">
        <v>30</v>
      </c>
      <c r="R217" s="6">
        <v>50</v>
      </c>
      <c r="S217" s="62">
        <v>2014</v>
      </c>
      <c r="T217" s="6">
        <v>0</v>
      </c>
      <c r="U217" s="6">
        <v>0</v>
      </c>
      <c r="V217" s="43">
        <v>0</v>
      </c>
      <c r="W217" s="6" t="s">
        <v>76</v>
      </c>
    </row>
    <row r="218" spans="1:23" s="5" customFormat="1" ht="30">
      <c r="A218" s="66" t="s">
        <v>551</v>
      </c>
      <c r="B218" s="6" t="s">
        <v>79</v>
      </c>
      <c r="C218" s="14">
        <v>22104</v>
      </c>
      <c r="D218" s="23">
        <v>22100245</v>
      </c>
      <c r="E218" s="41" t="s">
        <v>195</v>
      </c>
      <c r="F218" s="47">
        <f t="shared" si="25"/>
        <v>2746.4144118249997</v>
      </c>
      <c r="G218" s="47">
        <f t="shared" si="26"/>
        <v>2746.4144118249997</v>
      </c>
      <c r="H218" s="47">
        <f t="shared" si="27"/>
        <v>2746.4144118249997</v>
      </c>
      <c r="I218" s="6">
        <v>350</v>
      </c>
      <c r="J218" s="45">
        <v>10</v>
      </c>
      <c r="K218" s="45">
        <f t="shared" si="20"/>
        <v>7.846898319499999</v>
      </c>
      <c r="L218" s="6" t="s">
        <v>511</v>
      </c>
      <c r="M218" s="6" t="s">
        <v>2</v>
      </c>
      <c r="N218" s="6">
        <v>9</v>
      </c>
      <c r="O218" s="6"/>
      <c r="P218" s="6">
        <v>20</v>
      </c>
      <c r="Q218" s="6">
        <v>30</v>
      </c>
      <c r="R218" s="6">
        <v>50</v>
      </c>
      <c r="S218" s="62">
        <v>2014</v>
      </c>
      <c r="T218" s="6">
        <v>0</v>
      </c>
      <c r="U218" s="6">
        <v>0</v>
      </c>
      <c r="V218" s="43">
        <v>0</v>
      </c>
      <c r="W218" s="6" t="s">
        <v>76</v>
      </c>
    </row>
    <row r="219" spans="1:23" s="5" customFormat="1" ht="15">
      <c r="A219" s="66" t="s">
        <v>552</v>
      </c>
      <c r="B219" s="6" t="s">
        <v>79</v>
      </c>
      <c r="C219" s="14">
        <v>22104</v>
      </c>
      <c r="D219" s="23">
        <v>22100245</v>
      </c>
      <c r="E219" s="41" t="s">
        <v>327</v>
      </c>
      <c r="F219" s="47">
        <f t="shared" si="25"/>
        <v>1765.5521218874999</v>
      </c>
      <c r="G219" s="47">
        <f t="shared" si="26"/>
        <v>1765.5521218874999</v>
      </c>
      <c r="H219" s="47">
        <f t="shared" si="27"/>
        <v>1765.5521218874999</v>
      </c>
      <c r="I219" s="6">
        <v>225</v>
      </c>
      <c r="J219" s="45">
        <v>10</v>
      </c>
      <c r="K219" s="45">
        <f t="shared" si="20"/>
        <v>7.846898319499999</v>
      </c>
      <c r="L219" s="6" t="s">
        <v>511</v>
      </c>
      <c r="M219" s="6" t="s">
        <v>2</v>
      </c>
      <c r="N219" s="6">
        <v>9</v>
      </c>
      <c r="O219" s="6"/>
      <c r="P219" s="6">
        <v>20</v>
      </c>
      <c r="Q219" s="6">
        <v>30</v>
      </c>
      <c r="R219" s="6">
        <v>50</v>
      </c>
      <c r="S219" s="62">
        <v>2014</v>
      </c>
      <c r="T219" s="6">
        <v>0</v>
      </c>
      <c r="U219" s="6">
        <v>0</v>
      </c>
      <c r="V219" s="43">
        <v>0</v>
      </c>
      <c r="W219" s="6" t="s">
        <v>76</v>
      </c>
    </row>
    <row r="220" spans="1:23" s="5" customFormat="1" ht="30">
      <c r="A220" s="66" t="s">
        <v>553</v>
      </c>
      <c r="B220" s="6" t="s">
        <v>79</v>
      </c>
      <c r="C220" s="14">
        <v>22104</v>
      </c>
      <c r="D220" s="23">
        <v>22100029</v>
      </c>
      <c r="E220" s="41" t="s">
        <v>370</v>
      </c>
      <c r="F220" s="47">
        <f t="shared" si="25"/>
        <v>10004.7953573625</v>
      </c>
      <c r="G220" s="47">
        <f t="shared" si="26"/>
        <v>10004.7953573625</v>
      </c>
      <c r="H220" s="47">
        <f t="shared" si="27"/>
        <v>10004.7953573625</v>
      </c>
      <c r="I220" s="6">
        <v>150</v>
      </c>
      <c r="J220" s="45">
        <v>85</v>
      </c>
      <c r="K220" s="45">
        <f t="shared" si="20"/>
        <v>66.69863571575</v>
      </c>
      <c r="L220" s="6" t="s">
        <v>511</v>
      </c>
      <c r="M220" s="6" t="s">
        <v>2</v>
      </c>
      <c r="N220" s="6">
        <v>9</v>
      </c>
      <c r="O220" s="6"/>
      <c r="P220" s="6">
        <v>20</v>
      </c>
      <c r="Q220" s="6">
        <v>30</v>
      </c>
      <c r="R220" s="6">
        <v>50</v>
      </c>
      <c r="S220" s="62">
        <v>2014</v>
      </c>
      <c r="T220" s="6">
        <v>0</v>
      </c>
      <c r="U220" s="6">
        <v>0</v>
      </c>
      <c r="V220" s="43">
        <v>0</v>
      </c>
      <c r="W220" s="6" t="s">
        <v>76</v>
      </c>
    </row>
    <row r="221" spans="1:23" s="5" customFormat="1" ht="30">
      <c r="A221" s="66" t="s">
        <v>554</v>
      </c>
      <c r="B221" s="6" t="s">
        <v>79</v>
      </c>
      <c r="C221" s="14">
        <v>22104</v>
      </c>
      <c r="D221" s="23">
        <v>22100110</v>
      </c>
      <c r="E221" s="41" t="s">
        <v>303</v>
      </c>
      <c r="F221" s="47">
        <f t="shared" si="25"/>
        <v>274.6414411825</v>
      </c>
      <c r="G221" s="47">
        <f t="shared" si="26"/>
        <v>274.6414411825</v>
      </c>
      <c r="H221" s="47">
        <f t="shared" si="27"/>
        <v>274.6414411825</v>
      </c>
      <c r="I221" s="6">
        <v>10</v>
      </c>
      <c r="J221" s="45">
        <v>35</v>
      </c>
      <c r="K221" s="45">
        <f t="shared" si="20"/>
        <v>27.464144118249997</v>
      </c>
      <c r="L221" s="6" t="s">
        <v>511</v>
      </c>
      <c r="M221" s="6" t="s">
        <v>2</v>
      </c>
      <c r="N221" s="6">
        <v>9</v>
      </c>
      <c r="O221" s="6"/>
      <c r="P221" s="6">
        <v>20</v>
      </c>
      <c r="Q221" s="6">
        <v>30</v>
      </c>
      <c r="R221" s="6">
        <v>50</v>
      </c>
      <c r="S221" s="62">
        <v>2014</v>
      </c>
      <c r="T221" s="6">
        <v>0</v>
      </c>
      <c r="U221" s="6">
        <v>0</v>
      </c>
      <c r="V221" s="43">
        <v>0</v>
      </c>
      <c r="W221" s="6" t="s">
        <v>76</v>
      </c>
    </row>
    <row r="222" spans="1:23" s="5" customFormat="1" ht="30">
      <c r="A222" s="66" t="s">
        <v>555</v>
      </c>
      <c r="B222" s="6" t="s">
        <v>79</v>
      </c>
      <c r="C222" s="14">
        <v>22104</v>
      </c>
      <c r="D222" s="23">
        <v>22100110</v>
      </c>
      <c r="E222" s="41" t="s">
        <v>304</v>
      </c>
      <c r="F222" s="47">
        <f t="shared" si="25"/>
        <v>4119.6216177375</v>
      </c>
      <c r="G222" s="47">
        <f t="shared" si="26"/>
        <v>4119.6216177375</v>
      </c>
      <c r="H222" s="47">
        <f t="shared" si="27"/>
        <v>4119.6216177375</v>
      </c>
      <c r="I222" s="6">
        <v>35</v>
      </c>
      <c r="J222" s="45">
        <v>150</v>
      </c>
      <c r="K222" s="45">
        <f t="shared" si="20"/>
        <v>117.70347479249999</v>
      </c>
      <c r="L222" s="6" t="s">
        <v>511</v>
      </c>
      <c r="M222" s="6" t="s">
        <v>2</v>
      </c>
      <c r="N222" s="6">
        <v>9</v>
      </c>
      <c r="O222" s="6"/>
      <c r="P222" s="6">
        <v>20</v>
      </c>
      <c r="Q222" s="6">
        <v>30</v>
      </c>
      <c r="R222" s="6">
        <v>50</v>
      </c>
      <c r="S222" s="62">
        <v>2014</v>
      </c>
      <c r="T222" s="6">
        <v>0</v>
      </c>
      <c r="U222" s="6">
        <v>0</v>
      </c>
      <c r="V222" s="43">
        <v>0</v>
      </c>
      <c r="W222" s="6" t="s">
        <v>76</v>
      </c>
    </row>
    <row r="223" spans="1:23" s="5" customFormat="1" ht="15">
      <c r="A223" s="66" t="s">
        <v>556</v>
      </c>
      <c r="B223" s="6" t="s">
        <v>79</v>
      </c>
      <c r="C223" s="14">
        <v>22104</v>
      </c>
      <c r="D223" s="23">
        <v>22100261</v>
      </c>
      <c r="E223" s="41" t="s">
        <v>196</v>
      </c>
      <c r="F223" s="47">
        <f t="shared" si="25"/>
        <v>306.0290344605</v>
      </c>
      <c r="G223" s="47">
        <f t="shared" si="26"/>
        <v>306.0290344605</v>
      </c>
      <c r="H223" s="47">
        <f t="shared" si="27"/>
        <v>306.0290344605</v>
      </c>
      <c r="I223" s="6">
        <v>13</v>
      </c>
      <c r="J223" s="45">
        <v>30</v>
      </c>
      <c r="K223" s="45">
        <f t="shared" si="20"/>
        <v>23.540694958499998</v>
      </c>
      <c r="L223" s="6" t="s">
        <v>511</v>
      </c>
      <c r="M223" s="6" t="s">
        <v>2</v>
      </c>
      <c r="N223" s="6">
        <v>9</v>
      </c>
      <c r="O223" s="6"/>
      <c r="P223" s="6">
        <v>20</v>
      </c>
      <c r="Q223" s="6">
        <v>30</v>
      </c>
      <c r="R223" s="6">
        <v>50</v>
      </c>
      <c r="S223" s="62">
        <v>2014</v>
      </c>
      <c r="T223" s="6">
        <v>0</v>
      </c>
      <c r="U223" s="6">
        <v>0</v>
      </c>
      <c r="V223" s="43">
        <v>0</v>
      </c>
      <c r="W223" s="6" t="s">
        <v>76</v>
      </c>
    </row>
    <row r="224" spans="1:23" s="5" customFormat="1" ht="15">
      <c r="A224" s="66" t="s">
        <v>557</v>
      </c>
      <c r="B224" s="6" t="s">
        <v>79</v>
      </c>
      <c r="C224" s="14">
        <v>22104</v>
      </c>
      <c r="D224" s="23">
        <v>22100261</v>
      </c>
      <c r="E224" s="41" t="s">
        <v>328</v>
      </c>
      <c r="F224" s="47">
        <f t="shared" si="25"/>
        <v>306.0290344605</v>
      </c>
      <c r="G224" s="47">
        <f t="shared" si="26"/>
        <v>306.0290344605</v>
      </c>
      <c r="H224" s="47">
        <f t="shared" si="27"/>
        <v>306.0290344605</v>
      </c>
      <c r="I224" s="6">
        <v>13</v>
      </c>
      <c r="J224" s="45">
        <v>30</v>
      </c>
      <c r="K224" s="45">
        <f t="shared" si="20"/>
        <v>23.540694958499998</v>
      </c>
      <c r="L224" s="6" t="s">
        <v>511</v>
      </c>
      <c r="M224" s="6" t="s">
        <v>2</v>
      </c>
      <c r="N224" s="6">
        <v>9</v>
      </c>
      <c r="O224" s="6"/>
      <c r="P224" s="6">
        <v>20</v>
      </c>
      <c r="Q224" s="6">
        <v>30</v>
      </c>
      <c r="R224" s="6">
        <v>50</v>
      </c>
      <c r="S224" s="62">
        <v>2014</v>
      </c>
      <c r="T224" s="6">
        <v>0</v>
      </c>
      <c r="U224" s="6">
        <v>0</v>
      </c>
      <c r="V224" s="43">
        <v>0</v>
      </c>
      <c r="W224" s="6" t="s">
        <v>76</v>
      </c>
    </row>
    <row r="225" spans="1:23" s="5" customFormat="1" ht="15">
      <c r="A225" s="66" t="s">
        <v>558</v>
      </c>
      <c r="B225" s="6" t="s">
        <v>79</v>
      </c>
      <c r="C225" s="14">
        <v>22104</v>
      </c>
      <c r="D225" s="23">
        <v>22100261</v>
      </c>
      <c r="E225" s="41" t="s">
        <v>305</v>
      </c>
      <c r="F225" s="47">
        <f t="shared" si="25"/>
        <v>631.67531471975</v>
      </c>
      <c r="G225" s="47">
        <f t="shared" si="26"/>
        <v>631.67531471975</v>
      </c>
      <c r="H225" s="47">
        <f t="shared" si="27"/>
        <v>631.67531471975</v>
      </c>
      <c r="I225" s="6">
        <v>35</v>
      </c>
      <c r="J225" s="45">
        <v>23</v>
      </c>
      <c r="K225" s="45">
        <f t="shared" si="20"/>
        <v>18.04786613485</v>
      </c>
      <c r="L225" s="6" t="s">
        <v>511</v>
      </c>
      <c r="M225" s="6" t="s">
        <v>2</v>
      </c>
      <c r="N225" s="6">
        <v>9</v>
      </c>
      <c r="O225" s="6"/>
      <c r="P225" s="6">
        <v>20</v>
      </c>
      <c r="Q225" s="6">
        <v>30</v>
      </c>
      <c r="R225" s="6">
        <v>50</v>
      </c>
      <c r="S225" s="62">
        <v>2014</v>
      </c>
      <c r="T225" s="6">
        <v>0</v>
      </c>
      <c r="U225" s="6">
        <v>0</v>
      </c>
      <c r="V225" s="43">
        <v>0</v>
      </c>
      <c r="W225" s="6" t="s">
        <v>76</v>
      </c>
    </row>
    <row r="226" spans="1:23" s="2" customFormat="1" ht="15">
      <c r="A226" s="6"/>
      <c r="B226" s="6"/>
      <c r="C226" s="16"/>
      <c r="D226" s="16"/>
      <c r="E226" s="51" t="s">
        <v>448</v>
      </c>
      <c r="F226" s="50">
        <f>SUM(F204:F225)</f>
        <v>142327.66947095652</v>
      </c>
      <c r="G226" s="50">
        <f aca="true" t="shared" si="28" ref="G226:H226">SUM(G204:G225)</f>
        <v>142327.66947095652</v>
      </c>
      <c r="H226" s="50">
        <f t="shared" si="28"/>
        <v>142327.66947095652</v>
      </c>
      <c r="I226" s="6"/>
      <c r="J226" s="45"/>
      <c r="K226" s="45"/>
      <c r="L226" s="6"/>
      <c r="M226" s="6"/>
      <c r="N226" s="6"/>
      <c r="O226" s="6"/>
      <c r="P226" s="6"/>
      <c r="Q226" s="6"/>
      <c r="R226" s="6"/>
      <c r="S226" s="17"/>
      <c r="T226" s="6"/>
      <c r="U226" s="6"/>
      <c r="V226" s="43"/>
      <c r="W226" s="6"/>
    </row>
    <row r="227" spans="1:23" s="2" customFormat="1" ht="15">
      <c r="A227" s="6"/>
      <c r="B227" s="6"/>
      <c r="C227" s="16"/>
      <c r="D227" s="16"/>
      <c r="E227" s="40"/>
      <c r="F227" s="47"/>
      <c r="G227" s="47"/>
      <c r="H227" s="47"/>
      <c r="I227" s="6"/>
      <c r="J227" s="45"/>
      <c r="K227" s="45"/>
      <c r="L227" s="6"/>
      <c r="M227" s="6"/>
      <c r="N227" s="6"/>
      <c r="O227" s="6"/>
      <c r="P227" s="6"/>
      <c r="Q227" s="6"/>
      <c r="R227" s="6"/>
      <c r="S227" s="17"/>
      <c r="T227" s="6"/>
      <c r="U227" s="6"/>
      <c r="V227" s="43"/>
      <c r="W227" s="6"/>
    </row>
    <row r="228" spans="1:23" s="5" customFormat="1" ht="30">
      <c r="A228" s="6">
        <v>213</v>
      </c>
      <c r="B228" s="6" t="s">
        <v>79</v>
      </c>
      <c r="C228" s="14">
        <v>22106</v>
      </c>
      <c r="D228" s="23">
        <v>22100397</v>
      </c>
      <c r="E228" s="41" t="s">
        <v>492</v>
      </c>
      <c r="F228" s="47">
        <f aca="true" t="shared" si="29" ref="F228">+I228*K228</f>
        <v>3776.476754225765</v>
      </c>
      <c r="G228" s="47">
        <f aca="true" t="shared" si="30" ref="G228">+F228</f>
        <v>3776.476754225765</v>
      </c>
      <c r="H228" s="47">
        <f aca="true" t="shared" si="31" ref="H228">+F228</f>
        <v>3776.476754225765</v>
      </c>
      <c r="I228" s="6">
        <v>17</v>
      </c>
      <c r="J228" s="45">
        <v>283.1</v>
      </c>
      <c r="K228" s="45">
        <f t="shared" si="20"/>
        <v>222.14569142504502</v>
      </c>
      <c r="L228" s="6" t="s">
        <v>513</v>
      </c>
      <c r="M228" s="6" t="s">
        <v>2</v>
      </c>
      <c r="N228" s="6">
        <v>9</v>
      </c>
      <c r="O228" s="6"/>
      <c r="P228" s="6">
        <v>20</v>
      </c>
      <c r="Q228" s="6">
        <v>30</v>
      </c>
      <c r="R228" s="6">
        <v>50</v>
      </c>
      <c r="S228" s="62">
        <v>2014</v>
      </c>
      <c r="T228" s="6">
        <v>0</v>
      </c>
      <c r="U228" s="6">
        <v>0</v>
      </c>
      <c r="V228" s="43">
        <v>0</v>
      </c>
      <c r="W228" s="6" t="s">
        <v>76</v>
      </c>
    </row>
    <row r="229" spans="1:23" s="2" customFormat="1" ht="15">
      <c r="A229" s="6"/>
      <c r="B229" s="6"/>
      <c r="C229" s="16"/>
      <c r="D229" s="16"/>
      <c r="E229" s="51" t="s">
        <v>493</v>
      </c>
      <c r="F229" s="50">
        <f>SUM(F228)</f>
        <v>3776.476754225765</v>
      </c>
      <c r="G229" s="50">
        <f aca="true" t="shared" si="32" ref="G229:H229">SUM(G228)</f>
        <v>3776.476754225765</v>
      </c>
      <c r="H229" s="50">
        <f t="shared" si="32"/>
        <v>3776.476754225765</v>
      </c>
      <c r="I229" s="6"/>
      <c r="J229" s="45"/>
      <c r="K229" s="45"/>
      <c r="L229" s="6"/>
      <c r="M229" s="6"/>
      <c r="N229" s="6"/>
      <c r="O229" s="6"/>
      <c r="P229" s="6"/>
      <c r="Q229" s="6"/>
      <c r="R229" s="6"/>
      <c r="S229" s="17"/>
      <c r="T229" s="6"/>
      <c r="U229" s="6"/>
      <c r="V229" s="43"/>
      <c r="W229" s="6"/>
    </row>
    <row r="230" spans="1:23" s="2" customFormat="1" ht="15">
      <c r="A230" s="6"/>
      <c r="B230" s="6"/>
      <c r="C230" s="16"/>
      <c r="D230" s="16"/>
      <c r="E230" s="40"/>
      <c r="F230" s="47"/>
      <c r="G230" s="47"/>
      <c r="H230" s="47"/>
      <c r="I230" s="6"/>
      <c r="J230" s="45"/>
      <c r="K230" s="45"/>
      <c r="L230" s="6"/>
      <c r="M230" s="6"/>
      <c r="N230" s="6"/>
      <c r="O230" s="6"/>
      <c r="P230" s="6"/>
      <c r="Q230" s="6"/>
      <c r="R230" s="6"/>
      <c r="S230" s="17"/>
      <c r="T230" s="6"/>
      <c r="U230" s="6"/>
      <c r="V230" s="43"/>
      <c r="W230" s="6"/>
    </row>
    <row r="231" spans="1:23" s="5" customFormat="1" ht="15">
      <c r="A231" s="6">
        <v>214</v>
      </c>
      <c r="B231" s="6" t="s">
        <v>79</v>
      </c>
      <c r="C231" s="14">
        <v>24601</v>
      </c>
      <c r="D231" s="24">
        <v>24600056</v>
      </c>
      <c r="E231" s="25" t="s">
        <v>494</v>
      </c>
      <c r="F231" s="47">
        <f aca="true" t="shared" si="33" ref="F231">+I231*K231</f>
        <v>233460.36951888163</v>
      </c>
      <c r="G231" s="47">
        <f aca="true" t="shared" si="34" ref="G231">+F231</f>
        <v>233460.36951888163</v>
      </c>
      <c r="H231" s="47"/>
      <c r="I231" s="6">
        <v>130</v>
      </c>
      <c r="J231" s="45">
        <v>2288.61</v>
      </c>
      <c r="K231" s="45">
        <f t="shared" si="20"/>
        <v>1795.8489962990895</v>
      </c>
      <c r="L231" s="6" t="s">
        <v>511</v>
      </c>
      <c r="M231" s="6" t="s">
        <v>1</v>
      </c>
      <c r="N231" s="6">
        <v>9</v>
      </c>
      <c r="O231" s="6"/>
      <c r="P231" s="6"/>
      <c r="Q231" s="6">
        <v>50</v>
      </c>
      <c r="R231" s="6">
        <v>50</v>
      </c>
      <c r="S231" s="62">
        <v>2014</v>
      </c>
      <c r="T231" s="6">
        <v>0</v>
      </c>
      <c r="U231" s="6">
        <v>0</v>
      </c>
      <c r="V231" s="43">
        <v>0</v>
      </c>
      <c r="W231" s="6" t="s">
        <v>77</v>
      </c>
    </row>
    <row r="232" spans="1:23" s="2" customFormat="1" ht="15">
      <c r="A232" s="6"/>
      <c r="B232" s="6"/>
      <c r="C232" s="16"/>
      <c r="D232" s="16"/>
      <c r="E232" s="51" t="s">
        <v>449</v>
      </c>
      <c r="F232" s="50">
        <f>SUM(F231)</f>
        <v>233460.36951888163</v>
      </c>
      <c r="G232" s="50">
        <f>SUM(G231)</f>
        <v>233460.36951888163</v>
      </c>
      <c r="H232" s="50">
        <f aca="true" t="shared" si="35" ref="H232">SUM(H231)</f>
        <v>0</v>
      </c>
      <c r="I232" s="6"/>
      <c r="J232" s="45"/>
      <c r="K232" s="45"/>
      <c r="L232" s="6"/>
      <c r="M232" s="6"/>
      <c r="N232" s="6"/>
      <c r="O232" s="6"/>
      <c r="P232" s="6"/>
      <c r="Q232" s="6"/>
      <c r="R232" s="6"/>
      <c r="S232" s="17"/>
      <c r="T232" s="6"/>
      <c r="U232" s="6"/>
      <c r="V232" s="43"/>
      <c r="W232" s="6"/>
    </row>
    <row r="233" spans="1:23" s="2" customFormat="1" ht="15">
      <c r="A233" s="6"/>
      <c r="B233" s="6"/>
      <c r="C233" s="16"/>
      <c r="D233" s="16"/>
      <c r="E233" s="40"/>
      <c r="F233" s="47"/>
      <c r="G233" s="47"/>
      <c r="H233" s="47"/>
      <c r="I233" s="6"/>
      <c r="J233" s="45"/>
      <c r="K233" s="45"/>
      <c r="L233" s="6"/>
      <c r="M233" s="6"/>
      <c r="N233" s="6"/>
      <c r="O233" s="6"/>
      <c r="P233" s="6"/>
      <c r="Q233" s="6"/>
      <c r="R233" s="6"/>
      <c r="S233" s="17"/>
      <c r="T233" s="6"/>
      <c r="U233" s="6"/>
      <c r="V233" s="43"/>
      <c r="W233" s="6"/>
    </row>
    <row r="234" spans="1:23" s="5" customFormat="1" ht="15">
      <c r="A234" s="6">
        <v>215</v>
      </c>
      <c r="B234" s="6" t="s">
        <v>79</v>
      </c>
      <c r="C234" s="14">
        <v>24801</v>
      </c>
      <c r="D234" s="24">
        <v>24801</v>
      </c>
      <c r="E234" s="25" t="s">
        <v>497</v>
      </c>
      <c r="F234" s="47">
        <f aca="true" t="shared" si="36" ref="F234">+I234*K234</f>
        <v>58.0670475643</v>
      </c>
      <c r="G234" s="47">
        <f aca="true" t="shared" si="37" ref="G234">+F234</f>
        <v>58.0670475643</v>
      </c>
      <c r="H234" s="47">
        <f aca="true" t="shared" si="38" ref="H234">+F234</f>
        <v>58.0670475643</v>
      </c>
      <c r="I234" s="6">
        <v>1</v>
      </c>
      <c r="J234" s="45">
        <v>74</v>
      </c>
      <c r="K234" s="45">
        <f t="shared" si="20"/>
        <v>58.0670475643</v>
      </c>
      <c r="L234" s="6" t="s">
        <v>516</v>
      </c>
      <c r="M234" s="6" t="s">
        <v>2</v>
      </c>
      <c r="N234" s="6">
        <v>9</v>
      </c>
      <c r="O234" s="6">
        <v>100</v>
      </c>
      <c r="P234" s="6"/>
      <c r="Q234" s="6"/>
      <c r="R234" s="6"/>
      <c r="S234" s="62">
        <v>2014</v>
      </c>
      <c r="T234" s="6">
        <v>0</v>
      </c>
      <c r="U234" s="6">
        <v>0</v>
      </c>
      <c r="V234" s="43">
        <v>0</v>
      </c>
      <c r="W234" s="6" t="s">
        <v>76</v>
      </c>
    </row>
    <row r="235" spans="1:23" s="2" customFormat="1" ht="15">
      <c r="A235" s="6"/>
      <c r="B235" s="6"/>
      <c r="C235" s="16"/>
      <c r="D235" s="16"/>
      <c r="E235" s="51" t="s">
        <v>495</v>
      </c>
      <c r="F235" s="50">
        <f>SUM(F234)</f>
        <v>58.0670475643</v>
      </c>
      <c r="G235" s="50">
        <f aca="true" t="shared" si="39" ref="G235:H235">SUM(G234)</f>
        <v>58.0670475643</v>
      </c>
      <c r="H235" s="50">
        <f t="shared" si="39"/>
        <v>58.0670475643</v>
      </c>
      <c r="I235" s="6"/>
      <c r="J235" s="45"/>
      <c r="K235" s="45"/>
      <c r="L235" s="6"/>
      <c r="M235" s="6"/>
      <c r="N235" s="6"/>
      <c r="O235" s="6"/>
      <c r="P235" s="6"/>
      <c r="Q235" s="6"/>
      <c r="R235" s="6"/>
      <c r="S235" s="17"/>
      <c r="T235" s="6"/>
      <c r="U235" s="6"/>
      <c r="V235" s="43"/>
      <c r="W235" s="6"/>
    </row>
    <row r="236" spans="1:23" s="2" customFormat="1" ht="15">
      <c r="A236" s="6"/>
      <c r="B236" s="6"/>
      <c r="C236" s="16"/>
      <c r="D236" s="16"/>
      <c r="E236" s="40"/>
      <c r="F236" s="47"/>
      <c r="G236" s="47"/>
      <c r="H236" s="47"/>
      <c r="I236" s="6"/>
      <c r="J236" s="45"/>
      <c r="K236" s="45"/>
      <c r="L236" s="6"/>
      <c r="M236" s="6"/>
      <c r="N236" s="6"/>
      <c r="O236" s="6"/>
      <c r="P236" s="6"/>
      <c r="Q236" s="6"/>
      <c r="R236" s="6"/>
      <c r="S236" s="17"/>
      <c r="T236" s="6"/>
      <c r="U236" s="6"/>
      <c r="V236" s="43"/>
      <c r="W236" s="6"/>
    </row>
    <row r="237" spans="1:23" s="5" customFormat="1" ht="15">
      <c r="A237" s="6">
        <v>216</v>
      </c>
      <c r="B237" s="6" t="s">
        <v>79</v>
      </c>
      <c r="C237" s="14">
        <v>25101</v>
      </c>
      <c r="D237" s="24">
        <v>25101</v>
      </c>
      <c r="E237" s="25" t="s">
        <v>496</v>
      </c>
      <c r="F237" s="47">
        <f aca="true" t="shared" si="40" ref="F237">+I237*K237</f>
        <v>211.08156479455</v>
      </c>
      <c r="G237" s="47">
        <f aca="true" t="shared" si="41" ref="G237">+F237</f>
        <v>211.08156479455</v>
      </c>
      <c r="H237" s="47">
        <f aca="true" t="shared" si="42" ref="H237">+F237</f>
        <v>211.08156479455</v>
      </c>
      <c r="I237" s="6">
        <v>1</v>
      </c>
      <c r="J237" s="45">
        <v>269</v>
      </c>
      <c r="K237" s="45">
        <f t="shared" si="20"/>
        <v>211.08156479455</v>
      </c>
      <c r="L237" s="6" t="s">
        <v>516</v>
      </c>
      <c r="M237" s="6" t="s">
        <v>2</v>
      </c>
      <c r="N237" s="6">
        <v>9</v>
      </c>
      <c r="O237" s="6">
        <v>100</v>
      </c>
      <c r="P237" s="6"/>
      <c r="Q237" s="6"/>
      <c r="R237" s="6"/>
      <c r="S237" s="62">
        <v>2014</v>
      </c>
      <c r="T237" s="6">
        <v>0</v>
      </c>
      <c r="U237" s="6">
        <v>0</v>
      </c>
      <c r="V237" s="43">
        <v>0</v>
      </c>
      <c r="W237" s="6" t="s">
        <v>76</v>
      </c>
    </row>
    <row r="238" spans="1:23" s="2" customFormat="1" ht="15">
      <c r="A238" s="6"/>
      <c r="B238" s="6"/>
      <c r="C238" s="16"/>
      <c r="D238" s="16"/>
      <c r="E238" s="51" t="s">
        <v>498</v>
      </c>
      <c r="F238" s="50">
        <f>SUM(F237)</f>
        <v>211.08156479455</v>
      </c>
      <c r="G238" s="50">
        <f aca="true" t="shared" si="43" ref="G238:H238">SUM(G237)</f>
        <v>211.08156479455</v>
      </c>
      <c r="H238" s="50">
        <f t="shared" si="43"/>
        <v>211.08156479455</v>
      </c>
      <c r="I238" s="6"/>
      <c r="J238" s="45"/>
      <c r="K238" s="45"/>
      <c r="L238" s="6"/>
      <c r="M238" s="6"/>
      <c r="N238" s="6"/>
      <c r="O238" s="6"/>
      <c r="P238" s="6"/>
      <c r="Q238" s="6"/>
      <c r="R238" s="6"/>
      <c r="S238" s="17"/>
      <c r="T238" s="6"/>
      <c r="U238" s="6"/>
      <c r="V238" s="43"/>
      <c r="W238" s="6"/>
    </row>
    <row r="239" spans="1:23" s="2" customFormat="1" ht="15">
      <c r="A239" s="6"/>
      <c r="B239" s="6"/>
      <c r="C239" s="16"/>
      <c r="D239" s="16"/>
      <c r="E239" s="40"/>
      <c r="F239" s="47"/>
      <c r="G239" s="47"/>
      <c r="H239" s="47"/>
      <c r="I239" s="6"/>
      <c r="J239" s="45"/>
      <c r="K239" s="45"/>
      <c r="L239" s="6"/>
      <c r="M239" s="6"/>
      <c r="N239" s="6"/>
      <c r="O239" s="6"/>
      <c r="P239" s="6"/>
      <c r="Q239" s="6"/>
      <c r="R239" s="6"/>
      <c r="S239" s="17"/>
      <c r="T239" s="6"/>
      <c r="U239" s="6"/>
      <c r="V239" s="43"/>
      <c r="W239" s="6"/>
    </row>
    <row r="240" spans="1:23" s="2" customFormat="1" ht="30">
      <c r="A240" s="66" t="s">
        <v>559</v>
      </c>
      <c r="B240" s="6" t="s">
        <v>79</v>
      </c>
      <c r="C240" s="19">
        <v>25301</v>
      </c>
      <c r="D240" s="26">
        <v>25300041</v>
      </c>
      <c r="E240" s="35" t="s">
        <v>290</v>
      </c>
      <c r="F240" s="47">
        <f aca="true" t="shared" si="44" ref="F240:F303">+I240*K240</f>
        <v>1796.1</v>
      </c>
      <c r="G240" s="47">
        <f aca="true" t="shared" si="45" ref="G240:G303">+F240</f>
        <v>1796.1</v>
      </c>
      <c r="H240" s="47">
        <f aca="true" t="shared" si="46" ref="H240:H303">+F240</f>
        <v>1796.1</v>
      </c>
      <c r="I240" s="6">
        <v>30</v>
      </c>
      <c r="J240" s="45">
        <v>59.87</v>
      </c>
      <c r="K240" s="45">
        <v>59.87</v>
      </c>
      <c r="L240" s="6" t="s">
        <v>512</v>
      </c>
      <c r="M240" s="6" t="s">
        <v>2</v>
      </c>
      <c r="N240" s="6">
        <v>9</v>
      </c>
      <c r="O240" s="6">
        <v>25</v>
      </c>
      <c r="P240" s="6">
        <v>75</v>
      </c>
      <c r="Q240" s="6"/>
      <c r="R240" s="6"/>
      <c r="S240" s="62">
        <v>2014</v>
      </c>
      <c r="T240" s="6">
        <v>0</v>
      </c>
      <c r="U240" s="6">
        <v>0</v>
      </c>
      <c r="V240" s="43">
        <v>0</v>
      </c>
      <c r="W240" s="6" t="s">
        <v>77</v>
      </c>
    </row>
    <row r="241" spans="1:23" s="2" customFormat="1" ht="30">
      <c r="A241" s="66" t="s">
        <v>560</v>
      </c>
      <c r="B241" s="6" t="s">
        <v>79</v>
      </c>
      <c r="C241" s="19">
        <v>25301</v>
      </c>
      <c r="D241" s="26">
        <v>25300103</v>
      </c>
      <c r="E241" s="35" t="s">
        <v>329</v>
      </c>
      <c r="F241" s="47">
        <f t="shared" si="44"/>
        <v>8128</v>
      </c>
      <c r="G241" s="47">
        <f t="shared" si="45"/>
        <v>8128</v>
      </c>
      <c r="H241" s="47">
        <f t="shared" si="46"/>
        <v>8128</v>
      </c>
      <c r="I241" s="6">
        <v>100</v>
      </c>
      <c r="J241" s="45">
        <v>81.28</v>
      </c>
      <c r="K241" s="45">
        <v>81.28</v>
      </c>
      <c r="L241" s="6" t="s">
        <v>511</v>
      </c>
      <c r="M241" s="6" t="s">
        <v>2</v>
      </c>
      <c r="N241" s="6">
        <v>9</v>
      </c>
      <c r="O241" s="6">
        <v>25</v>
      </c>
      <c r="P241" s="6">
        <v>75</v>
      </c>
      <c r="Q241" s="6"/>
      <c r="R241" s="6"/>
      <c r="S241" s="62">
        <v>2014</v>
      </c>
      <c r="T241" s="6">
        <v>0</v>
      </c>
      <c r="U241" s="6">
        <v>0</v>
      </c>
      <c r="V241" s="43">
        <v>0</v>
      </c>
      <c r="W241" s="6" t="s">
        <v>77</v>
      </c>
    </row>
    <row r="242" spans="1:23" s="2" customFormat="1" ht="45">
      <c r="A242" s="66" t="s">
        <v>561</v>
      </c>
      <c r="B242" s="6" t="s">
        <v>79</v>
      </c>
      <c r="C242" s="19">
        <v>25301</v>
      </c>
      <c r="D242" s="26">
        <v>25300147</v>
      </c>
      <c r="E242" s="35" t="s">
        <v>197</v>
      </c>
      <c r="F242" s="47">
        <f t="shared" si="44"/>
        <v>23696.199999999997</v>
      </c>
      <c r="G242" s="47">
        <f t="shared" si="45"/>
        <v>23696.199999999997</v>
      </c>
      <c r="H242" s="47">
        <f t="shared" si="46"/>
        <v>23696.199999999997</v>
      </c>
      <c r="I242" s="6">
        <v>220</v>
      </c>
      <c r="J242" s="45">
        <v>107.71</v>
      </c>
      <c r="K242" s="45">
        <v>107.71</v>
      </c>
      <c r="L242" s="6" t="s">
        <v>512</v>
      </c>
      <c r="M242" s="6" t="s">
        <v>2</v>
      </c>
      <c r="N242" s="6">
        <v>9</v>
      </c>
      <c r="O242" s="6">
        <v>25</v>
      </c>
      <c r="P242" s="6">
        <v>75</v>
      </c>
      <c r="Q242" s="6"/>
      <c r="R242" s="6"/>
      <c r="S242" s="62">
        <v>2014</v>
      </c>
      <c r="T242" s="6">
        <v>0</v>
      </c>
      <c r="U242" s="6">
        <v>0</v>
      </c>
      <c r="V242" s="43">
        <v>0</v>
      </c>
      <c r="W242" s="6" t="s">
        <v>77</v>
      </c>
    </row>
    <row r="243" spans="1:23" s="2" customFormat="1" ht="15">
      <c r="A243" s="66" t="s">
        <v>562</v>
      </c>
      <c r="B243" s="6" t="s">
        <v>79</v>
      </c>
      <c r="C243" s="19">
        <v>25301</v>
      </c>
      <c r="D243" s="26">
        <v>25300154</v>
      </c>
      <c r="E243" s="35" t="s">
        <v>258</v>
      </c>
      <c r="F243" s="47">
        <f t="shared" si="44"/>
        <v>13835.8</v>
      </c>
      <c r="G243" s="47">
        <f t="shared" si="45"/>
        <v>13835.8</v>
      </c>
      <c r="H243" s="47">
        <f t="shared" si="46"/>
        <v>13835.8</v>
      </c>
      <c r="I243" s="6">
        <v>220</v>
      </c>
      <c r="J243" s="45">
        <v>62.89</v>
      </c>
      <c r="K243" s="45">
        <v>62.89</v>
      </c>
      <c r="L243" s="6" t="s">
        <v>512</v>
      </c>
      <c r="M243" s="6" t="s">
        <v>2</v>
      </c>
      <c r="N243" s="6">
        <v>9</v>
      </c>
      <c r="O243" s="6">
        <v>25</v>
      </c>
      <c r="P243" s="6">
        <v>75</v>
      </c>
      <c r="Q243" s="6"/>
      <c r="R243" s="6"/>
      <c r="S243" s="62">
        <v>2014</v>
      </c>
      <c r="T243" s="6">
        <v>0</v>
      </c>
      <c r="U243" s="6">
        <v>0</v>
      </c>
      <c r="V243" s="43">
        <v>0</v>
      </c>
      <c r="W243" s="6" t="s">
        <v>77</v>
      </c>
    </row>
    <row r="244" spans="1:23" s="2" customFormat="1" ht="30">
      <c r="A244" s="66" t="s">
        <v>563</v>
      </c>
      <c r="B244" s="6" t="s">
        <v>79</v>
      </c>
      <c r="C244" s="19">
        <v>25301</v>
      </c>
      <c r="D244" s="26">
        <v>25300162</v>
      </c>
      <c r="E244" s="35" t="s">
        <v>330</v>
      </c>
      <c r="F244" s="47">
        <f t="shared" si="44"/>
        <v>62136.8</v>
      </c>
      <c r="G244" s="47">
        <f t="shared" si="45"/>
        <v>62136.8</v>
      </c>
      <c r="H244" s="47">
        <f t="shared" si="46"/>
        <v>62136.8</v>
      </c>
      <c r="I244" s="6">
        <v>220</v>
      </c>
      <c r="J244" s="45">
        <v>282.44</v>
      </c>
      <c r="K244" s="45">
        <v>282.44</v>
      </c>
      <c r="L244" s="6" t="s">
        <v>512</v>
      </c>
      <c r="M244" s="6" t="s">
        <v>2</v>
      </c>
      <c r="N244" s="6">
        <v>9</v>
      </c>
      <c r="O244" s="6">
        <v>25</v>
      </c>
      <c r="P244" s="6">
        <v>75</v>
      </c>
      <c r="Q244" s="6"/>
      <c r="R244" s="6"/>
      <c r="S244" s="62">
        <v>2014</v>
      </c>
      <c r="T244" s="6">
        <v>0</v>
      </c>
      <c r="U244" s="6">
        <v>0</v>
      </c>
      <c r="V244" s="43">
        <v>0</v>
      </c>
      <c r="W244" s="6" t="s">
        <v>77</v>
      </c>
    </row>
    <row r="245" spans="1:23" s="2" customFormat="1" ht="45">
      <c r="A245" s="66" t="s">
        <v>564</v>
      </c>
      <c r="B245" s="6" t="s">
        <v>79</v>
      </c>
      <c r="C245" s="19">
        <v>25301</v>
      </c>
      <c r="D245" s="26">
        <v>25300181</v>
      </c>
      <c r="E245" s="35" t="s">
        <v>198</v>
      </c>
      <c r="F245" s="47">
        <f t="shared" si="44"/>
        <v>87100</v>
      </c>
      <c r="G245" s="47">
        <f t="shared" si="45"/>
        <v>87100</v>
      </c>
      <c r="H245" s="47">
        <f t="shared" si="46"/>
        <v>87100</v>
      </c>
      <c r="I245" s="6">
        <v>650</v>
      </c>
      <c r="J245" s="45">
        <v>134</v>
      </c>
      <c r="K245" s="45">
        <v>134</v>
      </c>
      <c r="L245" s="6" t="s">
        <v>512</v>
      </c>
      <c r="M245" s="6" t="s">
        <v>2</v>
      </c>
      <c r="N245" s="6">
        <v>9</v>
      </c>
      <c r="O245" s="6">
        <v>25</v>
      </c>
      <c r="P245" s="6">
        <v>75</v>
      </c>
      <c r="Q245" s="6"/>
      <c r="R245" s="6"/>
      <c r="S245" s="62">
        <v>2014</v>
      </c>
      <c r="T245" s="6">
        <v>0</v>
      </c>
      <c r="U245" s="6">
        <v>0</v>
      </c>
      <c r="V245" s="43">
        <v>0</v>
      </c>
      <c r="W245" s="6" t="s">
        <v>77</v>
      </c>
    </row>
    <row r="246" spans="1:23" s="2" customFormat="1" ht="30">
      <c r="A246" s="66" t="s">
        <v>565</v>
      </c>
      <c r="B246" s="6" t="s">
        <v>79</v>
      </c>
      <c r="C246" s="19">
        <v>25301</v>
      </c>
      <c r="D246" s="26">
        <v>25300186</v>
      </c>
      <c r="E246" s="35" t="s">
        <v>259</v>
      </c>
      <c r="F246" s="47">
        <f t="shared" si="44"/>
        <v>33026.75</v>
      </c>
      <c r="G246" s="47">
        <f t="shared" si="45"/>
        <v>33026.75</v>
      </c>
      <c r="H246" s="47">
        <f t="shared" si="46"/>
        <v>33026.75</v>
      </c>
      <c r="I246" s="6">
        <v>425</v>
      </c>
      <c r="J246" s="45">
        <v>77.71</v>
      </c>
      <c r="K246" s="45">
        <v>77.71</v>
      </c>
      <c r="L246" s="6" t="s">
        <v>512</v>
      </c>
      <c r="M246" s="6" t="s">
        <v>2</v>
      </c>
      <c r="N246" s="6">
        <v>9</v>
      </c>
      <c r="O246" s="6">
        <v>25</v>
      </c>
      <c r="P246" s="6">
        <v>75</v>
      </c>
      <c r="Q246" s="6"/>
      <c r="R246" s="6"/>
      <c r="S246" s="62">
        <v>2014</v>
      </c>
      <c r="T246" s="6">
        <v>0</v>
      </c>
      <c r="U246" s="6">
        <v>0</v>
      </c>
      <c r="V246" s="43">
        <v>0</v>
      </c>
      <c r="W246" s="6" t="s">
        <v>77</v>
      </c>
    </row>
    <row r="247" spans="1:23" s="2" customFormat="1" ht="15">
      <c r="A247" s="66" t="s">
        <v>566</v>
      </c>
      <c r="B247" s="6" t="s">
        <v>79</v>
      </c>
      <c r="C247" s="19">
        <v>25301</v>
      </c>
      <c r="D247" s="26">
        <v>25300191</v>
      </c>
      <c r="E247" s="35" t="s">
        <v>199</v>
      </c>
      <c r="F247" s="47">
        <f t="shared" si="44"/>
        <v>15444</v>
      </c>
      <c r="G247" s="47">
        <f t="shared" si="45"/>
        <v>15444</v>
      </c>
      <c r="H247" s="47">
        <f t="shared" si="46"/>
        <v>15444</v>
      </c>
      <c r="I247" s="6">
        <v>110</v>
      </c>
      <c r="J247" s="45">
        <v>140.4</v>
      </c>
      <c r="K247" s="45">
        <v>140.4</v>
      </c>
      <c r="L247" s="6" t="s">
        <v>512</v>
      </c>
      <c r="M247" s="6" t="s">
        <v>2</v>
      </c>
      <c r="N247" s="6">
        <v>9</v>
      </c>
      <c r="O247" s="6">
        <v>25</v>
      </c>
      <c r="P247" s="6">
        <v>75</v>
      </c>
      <c r="Q247" s="6"/>
      <c r="R247" s="6"/>
      <c r="S247" s="62">
        <v>2014</v>
      </c>
      <c r="T247" s="6">
        <v>0</v>
      </c>
      <c r="U247" s="6">
        <v>0</v>
      </c>
      <c r="V247" s="43">
        <v>0</v>
      </c>
      <c r="W247" s="6" t="s">
        <v>77</v>
      </c>
    </row>
    <row r="248" spans="1:23" s="2" customFormat="1" ht="45">
      <c r="A248" s="66" t="s">
        <v>567</v>
      </c>
      <c r="B248" s="6" t="s">
        <v>79</v>
      </c>
      <c r="C248" s="19">
        <v>25301</v>
      </c>
      <c r="D248" s="26">
        <v>25300313</v>
      </c>
      <c r="E248" s="35" t="s">
        <v>331</v>
      </c>
      <c r="F248" s="47">
        <f t="shared" si="44"/>
        <v>11550</v>
      </c>
      <c r="G248" s="47">
        <f t="shared" si="45"/>
        <v>11550</v>
      </c>
      <c r="H248" s="47">
        <f t="shared" si="46"/>
        <v>11550</v>
      </c>
      <c r="I248" s="6">
        <v>55</v>
      </c>
      <c r="J248" s="45">
        <v>210</v>
      </c>
      <c r="K248" s="45">
        <v>210</v>
      </c>
      <c r="L248" s="6" t="s">
        <v>512</v>
      </c>
      <c r="M248" s="6" t="s">
        <v>2</v>
      </c>
      <c r="N248" s="6">
        <v>9</v>
      </c>
      <c r="O248" s="6">
        <v>25</v>
      </c>
      <c r="P248" s="6">
        <v>75</v>
      </c>
      <c r="Q248" s="6"/>
      <c r="R248" s="6"/>
      <c r="S248" s="62">
        <v>2014</v>
      </c>
      <c r="T248" s="6">
        <v>0</v>
      </c>
      <c r="U248" s="6">
        <v>0</v>
      </c>
      <c r="V248" s="43">
        <v>0</v>
      </c>
      <c r="W248" s="6" t="s">
        <v>77</v>
      </c>
    </row>
    <row r="249" spans="1:23" s="2" customFormat="1" ht="15">
      <c r="A249" s="66" t="s">
        <v>568</v>
      </c>
      <c r="B249" s="6" t="s">
        <v>79</v>
      </c>
      <c r="C249" s="19">
        <v>25301</v>
      </c>
      <c r="D249" s="26">
        <v>25300336</v>
      </c>
      <c r="E249" s="35" t="s">
        <v>200</v>
      </c>
      <c r="F249" s="47">
        <f t="shared" si="44"/>
        <v>5548.4</v>
      </c>
      <c r="G249" s="47">
        <f t="shared" si="45"/>
        <v>5548.4</v>
      </c>
      <c r="H249" s="47">
        <f t="shared" si="46"/>
        <v>5548.4</v>
      </c>
      <c r="I249" s="6">
        <v>220</v>
      </c>
      <c r="J249" s="45">
        <v>25.22</v>
      </c>
      <c r="K249" s="45">
        <v>25.22</v>
      </c>
      <c r="L249" s="6" t="s">
        <v>512</v>
      </c>
      <c r="M249" s="6" t="s">
        <v>2</v>
      </c>
      <c r="N249" s="6">
        <v>9</v>
      </c>
      <c r="O249" s="6">
        <v>25</v>
      </c>
      <c r="P249" s="6">
        <v>75</v>
      </c>
      <c r="Q249" s="6"/>
      <c r="R249" s="6"/>
      <c r="S249" s="62">
        <v>2014</v>
      </c>
      <c r="T249" s="6">
        <v>0</v>
      </c>
      <c r="U249" s="6">
        <v>0</v>
      </c>
      <c r="V249" s="43">
        <v>0</v>
      </c>
      <c r="W249" s="6" t="s">
        <v>77</v>
      </c>
    </row>
    <row r="250" spans="1:23" s="2" customFormat="1" ht="30">
      <c r="A250" s="66" t="s">
        <v>569</v>
      </c>
      <c r="B250" s="6" t="s">
        <v>79</v>
      </c>
      <c r="C250" s="19">
        <v>25301</v>
      </c>
      <c r="D250" s="26">
        <v>25300346</v>
      </c>
      <c r="E250" s="35" t="s">
        <v>201</v>
      </c>
      <c r="F250" s="47">
        <f t="shared" si="44"/>
        <v>36118.4</v>
      </c>
      <c r="G250" s="47">
        <f t="shared" si="45"/>
        <v>36118.4</v>
      </c>
      <c r="H250" s="47">
        <f t="shared" si="46"/>
        <v>36118.4</v>
      </c>
      <c r="I250" s="6">
        <v>160</v>
      </c>
      <c r="J250" s="45">
        <v>225.74</v>
      </c>
      <c r="K250" s="45">
        <v>225.74</v>
      </c>
      <c r="L250" s="6" t="s">
        <v>512</v>
      </c>
      <c r="M250" s="6" t="s">
        <v>2</v>
      </c>
      <c r="N250" s="6">
        <v>9</v>
      </c>
      <c r="O250" s="6">
        <v>25</v>
      </c>
      <c r="P250" s="6">
        <v>75</v>
      </c>
      <c r="Q250" s="6"/>
      <c r="R250" s="6"/>
      <c r="S250" s="62">
        <v>2014</v>
      </c>
      <c r="T250" s="6">
        <v>0</v>
      </c>
      <c r="U250" s="6">
        <v>0</v>
      </c>
      <c r="V250" s="43">
        <v>0</v>
      </c>
      <c r="W250" s="6" t="s">
        <v>77</v>
      </c>
    </row>
    <row r="251" spans="1:23" s="2" customFormat="1" ht="30">
      <c r="A251" s="66" t="s">
        <v>570</v>
      </c>
      <c r="B251" s="6" t="s">
        <v>79</v>
      </c>
      <c r="C251" s="19">
        <v>25301</v>
      </c>
      <c r="D251" s="12">
        <v>25300377</v>
      </c>
      <c r="E251" s="35" t="s">
        <v>202</v>
      </c>
      <c r="F251" s="47">
        <f t="shared" si="44"/>
        <v>7672.5</v>
      </c>
      <c r="G251" s="47">
        <f t="shared" si="45"/>
        <v>7672.5</v>
      </c>
      <c r="H251" s="47">
        <f t="shared" si="46"/>
        <v>7672.5</v>
      </c>
      <c r="I251" s="6">
        <v>225</v>
      </c>
      <c r="J251" s="45">
        <v>34.1</v>
      </c>
      <c r="K251" s="45">
        <v>34.1</v>
      </c>
      <c r="L251" s="6" t="s">
        <v>512</v>
      </c>
      <c r="M251" s="6" t="s">
        <v>2</v>
      </c>
      <c r="N251" s="6">
        <v>9</v>
      </c>
      <c r="O251" s="6">
        <v>25</v>
      </c>
      <c r="P251" s="6">
        <v>75</v>
      </c>
      <c r="Q251" s="6"/>
      <c r="R251" s="6"/>
      <c r="S251" s="62">
        <v>2014</v>
      </c>
      <c r="T251" s="6">
        <v>0</v>
      </c>
      <c r="U251" s="6">
        <v>0</v>
      </c>
      <c r="V251" s="43">
        <v>0</v>
      </c>
      <c r="W251" s="6" t="s">
        <v>77</v>
      </c>
    </row>
    <row r="252" spans="1:23" s="2" customFormat="1" ht="45">
      <c r="A252" s="66" t="s">
        <v>571</v>
      </c>
      <c r="B252" s="6" t="s">
        <v>79</v>
      </c>
      <c r="C252" s="19">
        <v>25301</v>
      </c>
      <c r="D252" s="26">
        <v>25300404</v>
      </c>
      <c r="E252" s="35" t="s">
        <v>412</v>
      </c>
      <c r="F252" s="47">
        <f t="shared" si="44"/>
        <v>14040</v>
      </c>
      <c r="G252" s="47">
        <f t="shared" si="45"/>
        <v>14040</v>
      </c>
      <c r="H252" s="47">
        <f t="shared" si="46"/>
        <v>14040</v>
      </c>
      <c r="I252" s="6">
        <v>225</v>
      </c>
      <c r="J252" s="45">
        <v>62.4</v>
      </c>
      <c r="K252" s="45">
        <v>62.4</v>
      </c>
      <c r="L252" s="6" t="s">
        <v>512</v>
      </c>
      <c r="M252" s="6" t="s">
        <v>2</v>
      </c>
      <c r="N252" s="6">
        <v>9</v>
      </c>
      <c r="O252" s="6">
        <v>25</v>
      </c>
      <c r="P252" s="6">
        <v>75</v>
      </c>
      <c r="Q252" s="6"/>
      <c r="R252" s="6"/>
      <c r="S252" s="62">
        <v>2014</v>
      </c>
      <c r="T252" s="6">
        <v>0</v>
      </c>
      <c r="U252" s="6">
        <v>0</v>
      </c>
      <c r="V252" s="43">
        <v>0</v>
      </c>
      <c r="W252" s="6" t="s">
        <v>77</v>
      </c>
    </row>
    <row r="253" spans="1:23" s="2" customFormat="1" ht="30">
      <c r="A253" s="66" t="s">
        <v>572</v>
      </c>
      <c r="B253" s="6" t="s">
        <v>79</v>
      </c>
      <c r="C253" s="19">
        <v>25301</v>
      </c>
      <c r="D253" s="26">
        <v>25300402</v>
      </c>
      <c r="E253" s="35" t="s">
        <v>203</v>
      </c>
      <c r="F253" s="47">
        <f t="shared" si="44"/>
        <v>19650</v>
      </c>
      <c r="G253" s="47">
        <f t="shared" si="45"/>
        <v>19650</v>
      </c>
      <c r="H253" s="47">
        <f t="shared" si="46"/>
        <v>19650</v>
      </c>
      <c r="I253" s="6">
        <v>500</v>
      </c>
      <c r="J253" s="45">
        <v>39.3</v>
      </c>
      <c r="K253" s="45">
        <v>39.3</v>
      </c>
      <c r="L253" s="6" t="s">
        <v>512</v>
      </c>
      <c r="M253" s="6" t="s">
        <v>2</v>
      </c>
      <c r="N253" s="6">
        <v>9</v>
      </c>
      <c r="O253" s="6">
        <v>25</v>
      </c>
      <c r="P253" s="6">
        <v>75</v>
      </c>
      <c r="Q253" s="6"/>
      <c r="R253" s="6"/>
      <c r="S253" s="62">
        <v>2014</v>
      </c>
      <c r="T253" s="6">
        <v>0</v>
      </c>
      <c r="U253" s="6">
        <v>0</v>
      </c>
      <c r="V253" s="43">
        <v>0</v>
      </c>
      <c r="W253" s="6" t="s">
        <v>77</v>
      </c>
    </row>
    <row r="254" spans="1:23" s="2" customFormat="1" ht="15">
      <c r="A254" s="66" t="s">
        <v>573</v>
      </c>
      <c r="B254" s="6" t="s">
        <v>79</v>
      </c>
      <c r="C254" s="19">
        <v>25301</v>
      </c>
      <c r="D254" s="26">
        <v>25300403</v>
      </c>
      <c r="E254" s="35" t="s">
        <v>204</v>
      </c>
      <c r="F254" s="47">
        <f t="shared" si="44"/>
        <v>3062.5</v>
      </c>
      <c r="G254" s="47">
        <f t="shared" si="45"/>
        <v>3062.5</v>
      </c>
      <c r="H254" s="47">
        <f t="shared" si="46"/>
        <v>3062.5</v>
      </c>
      <c r="I254" s="6">
        <v>125</v>
      </c>
      <c r="J254" s="45">
        <v>24.5</v>
      </c>
      <c r="K254" s="45">
        <v>24.5</v>
      </c>
      <c r="L254" s="6" t="s">
        <v>512</v>
      </c>
      <c r="M254" s="6" t="s">
        <v>2</v>
      </c>
      <c r="N254" s="6">
        <v>9</v>
      </c>
      <c r="O254" s="6">
        <v>25</v>
      </c>
      <c r="P254" s="6">
        <v>75</v>
      </c>
      <c r="Q254" s="6"/>
      <c r="R254" s="6"/>
      <c r="S254" s="62">
        <v>2014</v>
      </c>
      <c r="T254" s="6">
        <v>0</v>
      </c>
      <c r="U254" s="6">
        <v>0</v>
      </c>
      <c r="V254" s="43">
        <v>0</v>
      </c>
      <c r="W254" s="6" t="s">
        <v>77</v>
      </c>
    </row>
    <row r="255" spans="1:23" s="2" customFormat="1" ht="30">
      <c r="A255" s="66" t="s">
        <v>574</v>
      </c>
      <c r="B255" s="6" t="s">
        <v>79</v>
      </c>
      <c r="C255" s="19">
        <v>25301</v>
      </c>
      <c r="D255" s="26">
        <v>25300404</v>
      </c>
      <c r="E255" s="35" t="s">
        <v>332</v>
      </c>
      <c r="F255" s="47">
        <f t="shared" si="44"/>
        <v>7331.25</v>
      </c>
      <c r="G255" s="47">
        <f t="shared" si="45"/>
        <v>7331.25</v>
      </c>
      <c r="H255" s="47">
        <f t="shared" si="46"/>
        <v>7331.25</v>
      </c>
      <c r="I255" s="6">
        <v>125</v>
      </c>
      <c r="J255" s="45">
        <v>58.65</v>
      </c>
      <c r="K255" s="45">
        <v>58.65</v>
      </c>
      <c r="L255" s="6" t="s">
        <v>512</v>
      </c>
      <c r="M255" s="6" t="s">
        <v>2</v>
      </c>
      <c r="N255" s="6">
        <v>9</v>
      </c>
      <c r="O255" s="6">
        <v>25</v>
      </c>
      <c r="P255" s="6">
        <v>75</v>
      </c>
      <c r="Q255" s="6"/>
      <c r="R255" s="6"/>
      <c r="S255" s="62">
        <v>2014</v>
      </c>
      <c r="T255" s="6">
        <v>0</v>
      </c>
      <c r="U255" s="6">
        <v>0</v>
      </c>
      <c r="V255" s="43">
        <v>0</v>
      </c>
      <c r="W255" s="6" t="s">
        <v>77</v>
      </c>
    </row>
    <row r="256" spans="1:23" s="2" customFormat="1" ht="15">
      <c r="A256" s="66" t="s">
        <v>575</v>
      </c>
      <c r="B256" s="6" t="s">
        <v>79</v>
      </c>
      <c r="C256" s="19">
        <v>25301</v>
      </c>
      <c r="D256" s="26">
        <v>25300447</v>
      </c>
      <c r="E256" s="35" t="s">
        <v>205</v>
      </c>
      <c r="F256" s="47">
        <f t="shared" si="44"/>
        <v>577.5</v>
      </c>
      <c r="G256" s="47">
        <f t="shared" si="45"/>
        <v>577.5</v>
      </c>
      <c r="H256" s="47">
        <f t="shared" si="46"/>
        <v>577.5</v>
      </c>
      <c r="I256" s="6">
        <v>15</v>
      </c>
      <c r="J256" s="45">
        <v>38.5</v>
      </c>
      <c r="K256" s="45">
        <v>38.5</v>
      </c>
      <c r="L256" s="6" t="s">
        <v>512</v>
      </c>
      <c r="M256" s="6" t="s">
        <v>2</v>
      </c>
      <c r="N256" s="6">
        <v>9</v>
      </c>
      <c r="O256" s="6">
        <v>25</v>
      </c>
      <c r="P256" s="6">
        <v>75</v>
      </c>
      <c r="Q256" s="6"/>
      <c r="R256" s="6"/>
      <c r="S256" s="62">
        <v>2014</v>
      </c>
      <c r="T256" s="6">
        <v>0</v>
      </c>
      <c r="U256" s="6">
        <v>0</v>
      </c>
      <c r="V256" s="43">
        <v>0</v>
      </c>
      <c r="W256" s="6" t="s">
        <v>77</v>
      </c>
    </row>
    <row r="257" spans="1:23" s="2" customFormat="1" ht="15">
      <c r="A257" s="66" t="s">
        <v>576</v>
      </c>
      <c r="B257" s="6" t="s">
        <v>79</v>
      </c>
      <c r="C257" s="19">
        <v>25301</v>
      </c>
      <c r="D257" s="12">
        <v>25300446</v>
      </c>
      <c r="E257" s="35" t="s">
        <v>206</v>
      </c>
      <c r="F257" s="47">
        <f t="shared" si="44"/>
        <v>118332</v>
      </c>
      <c r="G257" s="47">
        <f t="shared" si="45"/>
        <v>118332</v>
      </c>
      <c r="H257" s="47">
        <f t="shared" si="46"/>
        <v>118332</v>
      </c>
      <c r="I257" s="6">
        <v>600</v>
      </c>
      <c r="J257" s="45">
        <v>197.22</v>
      </c>
      <c r="K257" s="45">
        <v>197.22</v>
      </c>
      <c r="L257" s="6" t="s">
        <v>512</v>
      </c>
      <c r="M257" s="6" t="s">
        <v>2</v>
      </c>
      <c r="N257" s="6">
        <v>9</v>
      </c>
      <c r="O257" s="6">
        <v>25</v>
      </c>
      <c r="P257" s="6">
        <v>75</v>
      </c>
      <c r="Q257" s="6"/>
      <c r="R257" s="6"/>
      <c r="S257" s="62">
        <v>2014</v>
      </c>
      <c r="T257" s="6">
        <v>0</v>
      </c>
      <c r="U257" s="6">
        <v>0</v>
      </c>
      <c r="V257" s="43">
        <v>0</v>
      </c>
      <c r="W257" s="6" t="s">
        <v>77</v>
      </c>
    </row>
    <row r="258" spans="1:23" s="2" customFormat="1" ht="30">
      <c r="A258" s="66" t="s">
        <v>577</v>
      </c>
      <c r="B258" s="6" t="s">
        <v>79</v>
      </c>
      <c r="C258" s="19">
        <v>25301</v>
      </c>
      <c r="D258" s="12">
        <v>25300493</v>
      </c>
      <c r="E258" s="35" t="s">
        <v>260</v>
      </c>
      <c r="F258" s="47">
        <f t="shared" si="44"/>
        <v>61650</v>
      </c>
      <c r="G258" s="47">
        <f t="shared" si="45"/>
        <v>61650</v>
      </c>
      <c r="H258" s="47">
        <f t="shared" si="46"/>
        <v>61650</v>
      </c>
      <c r="I258" s="6">
        <v>225</v>
      </c>
      <c r="J258" s="45">
        <v>274</v>
      </c>
      <c r="K258" s="45">
        <v>274</v>
      </c>
      <c r="L258" s="6" t="s">
        <v>512</v>
      </c>
      <c r="M258" s="6" t="s">
        <v>2</v>
      </c>
      <c r="N258" s="6">
        <v>9</v>
      </c>
      <c r="O258" s="6">
        <v>25</v>
      </c>
      <c r="P258" s="6">
        <v>75</v>
      </c>
      <c r="Q258" s="6"/>
      <c r="R258" s="6"/>
      <c r="S258" s="62">
        <v>2014</v>
      </c>
      <c r="T258" s="6">
        <v>0</v>
      </c>
      <c r="U258" s="6">
        <v>0</v>
      </c>
      <c r="V258" s="43">
        <v>0</v>
      </c>
      <c r="W258" s="6" t="s">
        <v>77</v>
      </c>
    </row>
    <row r="259" spans="1:23" s="2" customFormat="1" ht="30">
      <c r="A259" s="66" t="s">
        <v>578</v>
      </c>
      <c r="B259" s="6" t="s">
        <v>79</v>
      </c>
      <c r="C259" s="19">
        <v>25301</v>
      </c>
      <c r="D259" s="12">
        <v>25300535</v>
      </c>
      <c r="E259" s="35" t="s">
        <v>333</v>
      </c>
      <c r="F259" s="47">
        <f t="shared" si="44"/>
        <v>12555</v>
      </c>
      <c r="G259" s="47">
        <f t="shared" si="45"/>
        <v>12555</v>
      </c>
      <c r="H259" s="47">
        <f t="shared" si="46"/>
        <v>12555</v>
      </c>
      <c r="I259" s="6">
        <v>225</v>
      </c>
      <c r="J259" s="45">
        <v>55.8</v>
      </c>
      <c r="K259" s="45">
        <v>55.8</v>
      </c>
      <c r="L259" s="6" t="s">
        <v>512</v>
      </c>
      <c r="M259" s="6" t="s">
        <v>2</v>
      </c>
      <c r="N259" s="6">
        <v>9</v>
      </c>
      <c r="O259" s="6">
        <v>25</v>
      </c>
      <c r="P259" s="6">
        <v>75</v>
      </c>
      <c r="Q259" s="6"/>
      <c r="R259" s="6"/>
      <c r="S259" s="62">
        <v>2014</v>
      </c>
      <c r="T259" s="6">
        <v>0</v>
      </c>
      <c r="U259" s="6">
        <v>0</v>
      </c>
      <c r="V259" s="43">
        <v>0</v>
      </c>
      <c r="W259" s="6" t="s">
        <v>77</v>
      </c>
    </row>
    <row r="260" spans="1:23" s="2" customFormat="1" ht="45">
      <c r="A260" s="66" t="s">
        <v>579</v>
      </c>
      <c r="B260" s="6" t="s">
        <v>79</v>
      </c>
      <c r="C260" s="19">
        <v>25301</v>
      </c>
      <c r="D260" s="12">
        <v>25300535</v>
      </c>
      <c r="E260" s="35" t="s">
        <v>207</v>
      </c>
      <c r="F260" s="47">
        <f t="shared" si="44"/>
        <v>51176.25</v>
      </c>
      <c r="G260" s="47">
        <f t="shared" si="45"/>
        <v>51176.25</v>
      </c>
      <c r="H260" s="47">
        <f t="shared" si="46"/>
        <v>51176.25</v>
      </c>
      <c r="I260" s="6">
        <v>225</v>
      </c>
      <c r="J260" s="45">
        <v>227.45</v>
      </c>
      <c r="K260" s="45">
        <v>227.45</v>
      </c>
      <c r="L260" s="6" t="s">
        <v>512</v>
      </c>
      <c r="M260" s="6" t="s">
        <v>2</v>
      </c>
      <c r="N260" s="6">
        <v>9</v>
      </c>
      <c r="O260" s="6">
        <v>25</v>
      </c>
      <c r="P260" s="6">
        <v>75</v>
      </c>
      <c r="Q260" s="6"/>
      <c r="R260" s="6"/>
      <c r="S260" s="62">
        <v>2014</v>
      </c>
      <c r="T260" s="6">
        <v>0</v>
      </c>
      <c r="U260" s="6">
        <v>0</v>
      </c>
      <c r="V260" s="43">
        <v>0</v>
      </c>
      <c r="W260" s="6" t="s">
        <v>77</v>
      </c>
    </row>
    <row r="261" spans="1:23" s="2" customFormat="1" ht="30">
      <c r="A261" s="66" t="s">
        <v>580</v>
      </c>
      <c r="B261" s="6" t="s">
        <v>79</v>
      </c>
      <c r="C261" s="19">
        <v>25301</v>
      </c>
      <c r="D261" s="12">
        <v>25300543</v>
      </c>
      <c r="E261" s="35" t="s">
        <v>334</v>
      </c>
      <c r="F261" s="47">
        <f t="shared" si="44"/>
        <v>8493.75</v>
      </c>
      <c r="G261" s="47">
        <f t="shared" si="45"/>
        <v>8493.75</v>
      </c>
      <c r="H261" s="47">
        <f t="shared" si="46"/>
        <v>8493.75</v>
      </c>
      <c r="I261" s="6">
        <v>225</v>
      </c>
      <c r="J261" s="45">
        <v>37.75</v>
      </c>
      <c r="K261" s="45">
        <v>37.75</v>
      </c>
      <c r="L261" s="6" t="s">
        <v>512</v>
      </c>
      <c r="M261" s="6" t="s">
        <v>2</v>
      </c>
      <c r="N261" s="6">
        <v>9</v>
      </c>
      <c r="O261" s="6">
        <v>25</v>
      </c>
      <c r="P261" s="6">
        <v>75</v>
      </c>
      <c r="Q261" s="6"/>
      <c r="R261" s="6"/>
      <c r="S261" s="62">
        <v>2014</v>
      </c>
      <c r="T261" s="6">
        <v>0</v>
      </c>
      <c r="U261" s="6">
        <v>0</v>
      </c>
      <c r="V261" s="43">
        <v>0</v>
      </c>
      <c r="W261" s="6" t="s">
        <v>77</v>
      </c>
    </row>
    <row r="262" spans="1:23" s="2" customFormat="1" ht="15">
      <c r="A262" s="66" t="s">
        <v>581</v>
      </c>
      <c r="B262" s="6" t="s">
        <v>79</v>
      </c>
      <c r="C262" s="19">
        <v>25301</v>
      </c>
      <c r="D262" s="26">
        <v>25300553</v>
      </c>
      <c r="E262" s="35" t="s">
        <v>208</v>
      </c>
      <c r="F262" s="47">
        <f t="shared" si="44"/>
        <v>12717</v>
      </c>
      <c r="G262" s="47">
        <f t="shared" si="45"/>
        <v>12717</v>
      </c>
      <c r="H262" s="47">
        <f t="shared" si="46"/>
        <v>12717</v>
      </c>
      <c r="I262" s="6">
        <v>225</v>
      </c>
      <c r="J262" s="45">
        <v>56.52</v>
      </c>
      <c r="K262" s="45">
        <v>56.52</v>
      </c>
      <c r="L262" s="6" t="s">
        <v>512</v>
      </c>
      <c r="M262" s="6" t="s">
        <v>2</v>
      </c>
      <c r="N262" s="6">
        <v>9</v>
      </c>
      <c r="O262" s="6">
        <v>25</v>
      </c>
      <c r="P262" s="6">
        <v>75</v>
      </c>
      <c r="Q262" s="6"/>
      <c r="R262" s="6"/>
      <c r="S262" s="62">
        <v>2014</v>
      </c>
      <c r="T262" s="6">
        <v>0</v>
      </c>
      <c r="U262" s="6">
        <v>0</v>
      </c>
      <c r="V262" s="43">
        <v>0</v>
      </c>
      <c r="W262" s="6" t="s">
        <v>77</v>
      </c>
    </row>
    <row r="263" spans="1:23" s="2" customFormat="1" ht="15">
      <c r="A263" s="66" t="s">
        <v>582</v>
      </c>
      <c r="B263" s="6" t="s">
        <v>79</v>
      </c>
      <c r="C263" s="19">
        <v>25301</v>
      </c>
      <c r="D263" s="26">
        <v>25300553</v>
      </c>
      <c r="E263" s="35" t="s">
        <v>209</v>
      </c>
      <c r="F263" s="47">
        <f t="shared" si="44"/>
        <v>35374.5</v>
      </c>
      <c r="G263" s="47">
        <f t="shared" si="45"/>
        <v>35374.5</v>
      </c>
      <c r="H263" s="47">
        <f t="shared" si="46"/>
        <v>35374.5</v>
      </c>
      <c r="I263" s="6">
        <v>225</v>
      </c>
      <c r="J263" s="45">
        <v>157.22</v>
      </c>
      <c r="K263" s="45">
        <v>157.22</v>
      </c>
      <c r="L263" s="6" t="s">
        <v>512</v>
      </c>
      <c r="M263" s="6" t="s">
        <v>2</v>
      </c>
      <c r="N263" s="6">
        <v>9</v>
      </c>
      <c r="O263" s="6">
        <v>25</v>
      </c>
      <c r="P263" s="6">
        <v>75</v>
      </c>
      <c r="Q263" s="6"/>
      <c r="R263" s="6"/>
      <c r="S263" s="62">
        <v>2014</v>
      </c>
      <c r="T263" s="6">
        <v>0</v>
      </c>
      <c r="U263" s="6">
        <v>0</v>
      </c>
      <c r="V263" s="43">
        <v>0</v>
      </c>
      <c r="W263" s="6" t="s">
        <v>77</v>
      </c>
    </row>
    <row r="264" spans="1:23" s="2" customFormat="1" ht="30">
      <c r="A264" s="66" t="s">
        <v>583</v>
      </c>
      <c r="B264" s="6" t="s">
        <v>79</v>
      </c>
      <c r="C264" s="19">
        <v>25301</v>
      </c>
      <c r="D264" s="26">
        <v>25300553</v>
      </c>
      <c r="E264" s="35" t="s">
        <v>335</v>
      </c>
      <c r="F264" s="47">
        <f t="shared" si="44"/>
        <v>39388.5</v>
      </c>
      <c r="G264" s="47">
        <f t="shared" si="45"/>
        <v>39388.5</v>
      </c>
      <c r="H264" s="47">
        <f t="shared" si="46"/>
        <v>39388.5</v>
      </c>
      <c r="I264" s="6">
        <v>225</v>
      </c>
      <c r="J264" s="45">
        <v>175.06</v>
      </c>
      <c r="K264" s="45">
        <v>175.06</v>
      </c>
      <c r="L264" s="6" t="s">
        <v>512</v>
      </c>
      <c r="M264" s="6" t="s">
        <v>2</v>
      </c>
      <c r="N264" s="6">
        <v>9</v>
      </c>
      <c r="O264" s="6">
        <v>25</v>
      </c>
      <c r="P264" s="6">
        <v>75</v>
      </c>
      <c r="Q264" s="6"/>
      <c r="R264" s="6"/>
      <c r="S264" s="62">
        <v>2014</v>
      </c>
      <c r="T264" s="6">
        <v>0</v>
      </c>
      <c r="U264" s="6">
        <v>0</v>
      </c>
      <c r="V264" s="43">
        <v>0</v>
      </c>
      <c r="W264" s="6" t="s">
        <v>77</v>
      </c>
    </row>
    <row r="265" spans="1:23" s="2" customFormat="1" ht="45">
      <c r="A265" s="66" t="s">
        <v>584</v>
      </c>
      <c r="B265" s="6" t="s">
        <v>79</v>
      </c>
      <c r="C265" s="19">
        <v>25301</v>
      </c>
      <c r="D265" s="26">
        <v>25300663</v>
      </c>
      <c r="E265" s="35" t="s">
        <v>336</v>
      </c>
      <c r="F265" s="47">
        <f t="shared" si="44"/>
        <v>9213.75</v>
      </c>
      <c r="G265" s="47">
        <f t="shared" si="45"/>
        <v>9213.75</v>
      </c>
      <c r="H265" s="47">
        <f t="shared" si="46"/>
        <v>9213.75</v>
      </c>
      <c r="I265" s="6">
        <v>225</v>
      </c>
      <c r="J265" s="45">
        <v>40.95</v>
      </c>
      <c r="K265" s="45">
        <v>40.95</v>
      </c>
      <c r="L265" s="6" t="s">
        <v>512</v>
      </c>
      <c r="M265" s="6" t="s">
        <v>2</v>
      </c>
      <c r="N265" s="6">
        <v>9</v>
      </c>
      <c r="O265" s="6">
        <v>25</v>
      </c>
      <c r="P265" s="6">
        <v>75</v>
      </c>
      <c r="Q265" s="6"/>
      <c r="R265" s="6"/>
      <c r="S265" s="62">
        <v>2014</v>
      </c>
      <c r="T265" s="6">
        <v>0</v>
      </c>
      <c r="U265" s="6">
        <v>0</v>
      </c>
      <c r="V265" s="43">
        <v>0</v>
      </c>
      <c r="W265" s="6" t="s">
        <v>77</v>
      </c>
    </row>
    <row r="266" spans="1:23" s="2" customFormat="1" ht="15">
      <c r="A266" s="66" t="s">
        <v>585</v>
      </c>
      <c r="B266" s="6" t="s">
        <v>79</v>
      </c>
      <c r="C266" s="19">
        <v>25301</v>
      </c>
      <c r="D266" s="26">
        <v>25300688</v>
      </c>
      <c r="E266" s="35" t="s">
        <v>337</v>
      </c>
      <c r="F266" s="47">
        <f t="shared" si="44"/>
        <v>23861.25</v>
      </c>
      <c r="G266" s="47">
        <f t="shared" si="45"/>
        <v>23861.25</v>
      </c>
      <c r="H266" s="47">
        <f t="shared" si="46"/>
        <v>23861.25</v>
      </c>
      <c r="I266" s="6">
        <v>225</v>
      </c>
      <c r="J266" s="45">
        <v>106.05</v>
      </c>
      <c r="K266" s="45">
        <v>106.05</v>
      </c>
      <c r="L266" s="6" t="s">
        <v>512</v>
      </c>
      <c r="M266" s="6" t="s">
        <v>2</v>
      </c>
      <c r="N266" s="6">
        <v>9</v>
      </c>
      <c r="O266" s="6">
        <v>25</v>
      </c>
      <c r="P266" s="6">
        <v>75</v>
      </c>
      <c r="Q266" s="6"/>
      <c r="R266" s="6"/>
      <c r="S266" s="62">
        <v>2014</v>
      </c>
      <c r="T266" s="6">
        <v>0</v>
      </c>
      <c r="U266" s="6">
        <v>0</v>
      </c>
      <c r="V266" s="43">
        <v>0</v>
      </c>
      <c r="W266" s="6" t="s">
        <v>77</v>
      </c>
    </row>
    <row r="267" spans="1:23" s="2" customFormat="1" ht="30">
      <c r="A267" s="66" t="s">
        <v>586</v>
      </c>
      <c r="B267" s="6" t="s">
        <v>79</v>
      </c>
      <c r="C267" s="19">
        <v>25301</v>
      </c>
      <c r="D267" s="26">
        <v>25300690</v>
      </c>
      <c r="E267" s="35" t="s">
        <v>338</v>
      </c>
      <c r="F267" s="47">
        <f t="shared" si="44"/>
        <v>74164.5</v>
      </c>
      <c r="G267" s="47">
        <f t="shared" si="45"/>
        <v>74164.5</v>
      </c>
      <c r="H267" s="47">
        <f t="shared" si="46"/>
        <v>74164.5</v>
      </c>
      <c r="I267" s="6">
        <v>225</v>
      </c>
      <c r="J267" s="45">
        <v>329.62</v>
      </c>
      <c r="K267" s="45">
        <v>329.62</v>
      </c>
      <c r="L267" s="6" t="s">
        <v>512</v>
      </c>
      <c r="M267" s="6" t="s">
        <v>2</v>
      </c>
      <c r="N267" s="6">
        <v>9</v>
      </c>
      <c r="O267" s="6">
        <v>25</v>
      </c>
      <c r="P267" s="6">
        <v>75</v>
      </c>
      <c r="Q267" s="6"/>
      <c r="R267" s="6"/>
      <c r="S267" s="62">
        <v>2014</v>
      </c>
      <c r="T267" s="6">
        <v>0</v>
      </c>
      <c r="U267" s="6">
        <v>0</v>
      </c>
      <c r="V267" s="43">
        <v>0</v>
      </c>
      <c r="W267" s="6" t="s">
        <v>77</v>
      </c>
    </row>
    <row r="268" spans="1:23" s="2" customFormat="1" ht="30">
      <c r="A268" s="66" t="s">
        <v>587</v>
      </c>
      <c r="B268" s="6" t="s">
        <v>79</v>
      </c>
      <c r="C268" s="19">
        <v>25301</v>
      </c>
      <c r="D268" s="26">
        <v>25300689</v>
      </c>
      <c r="E268" s="35" t="s">
        <v>339</v>
      </c>
      <c r="F268" s="47">
        <f t="shared" si="44"/>
        <v>48586.5</v>
      </c>
      <c r="G268" s="47">
        <f t="shared" si="45"/>
        <v>48586.5</v>
      </c>
      <c r="H268" s="47">
        <f t="shared" si="46"/>
        <v>48586.5</v>
      </c>
      <c r="I268" s="6">
        <v>225</v>
      </c>
      <c r="J268" s="45">
        <v>215.94</v>
      </c>
      <c r="K268" s="45">
        <v>215.94</v>
      </c>
      <c r="L268" s="6" t="s">
        <v>512</v>
      </c>
      <c r="M268" s="6" t="s">
        <v>2</v>
      </c>
      <c r="N268" s="6">
        <v>9</v>
      </c>
      <c r="O268" s="6">
        <v>25</v>
      </c>
      <c r="P268" s="6">
        <v>75</v>
      </c>
      <c r="Q268" s="6"/>
      <c r="R268" s="6"/>
      <c r="S268" s="62">
        <v>2014</v>
      </c>
      <c r="T268" s="6">
        <v>0</v>
      </c>
      <c r="U268" s="6">
        <v>0</v>
      </c>
      <c r="V268" s="43">
        <v>0</v>
      </c>
      <c r="W268" s="6" t="s">
        <v>77</v>
      </c>
    </row>
    <row r="269" spans="1:23" s="2" customFormat="1" ht="60">
      <c r="A269" s="66" t="s">
        <v>588</v>
      </c>
      <c r="B269" s="6" t="s">
        <v>79</v>
      </c>
      <c r="C269" s="19">
        <v>25301</v>
      </c>
      <c r="D269" s="26">
        <v>25300689</v>
      </c>
      <c r="E269" s="35" t="s">
        <v>340</v>
      </c>
      <c r="F269" s="47">
        <f t="shared" si="44"/>
        <v>42828.75</v>
      </c>
      <c r="G269" s="47">
        <f t="shared" si="45"/>
        <v>42828.75</v>
      </c>
      <c r="H269" s="47">
        <f t="shared" si="46"/>
        <v>42828.75</v>
      </c>
      <c r="I269" s="6">
        <v>225</v>
      </c>
      <c r="J269" s="45">
        <v>190.35</v>
      </c>
      <c r="K269" s="45">
        <v>190.35</v>
      </c>
      <c r="L269" s="6" t="s">
        <v>512</v>
      </c>
      <c r="M269" s="6" t="s">
        <v>2</v>
      </c>
      <c r="N269" s="6">
        <v>9</v>
      </c>
      <c r="O269" s="6">
        <v>25</v>
      </c>
      <c r="P269" s="6">
        <v>75</v>
      </c>
      <c r="Q269" s="6"/>
      <c r="R269" s="6"/>
      <c r="S269" s="62">
        <v>2014</v>
      </c>
      <c r="T269" s="6">
        <v>0</v>
      </c>
      <c r="U269" s="6">
        <v>0</v>
      </c>
      <c r="V269" s="43">
        <v>0</v>
      </c>
      <c r="W269" s="6" t="s">
        <v>77</v>
      </c>
    </row>
    <row r="270" spans="1:23" s="2" customFormat="1" ht="30">
      <c r="A270" s="66" t="s">
        <v>589</v>
      </c>
      <c r="B270" s="6" t="s">
        <v>79</v>
      </c>
      <c r="C270" s="19">
        <v>25301</v>
      </c>
      <c r="D270" s="26">
        <v>25300693</v>
      </c>
      <c r="E270" s="35" t="s">
        <v>261</v>
      </c>
      <c r="F270" s="47">
        <f t="shared" si="44"/>
        <v>4678.849999999999</v>
      </c>
      <c r="G270" s="47">
        <f t="shared" si="45"/>
        <v>4678.849999999999</v>
      </c>
      <c r="H270" s="47">
        <f t="shared" si="46"/>
        <v>4678.849999999999</v>
      </c>
      <c r="I270" s="6">
        <v>55</v>
      </c>
      <c r="J270" s="45">
        <v>85.07</v>
      </c>
      <c r="K270" s="45">
        <v>85.07</v>
      </c>
      <c r="L270" s="6" t="s">
        <v>512</v>
      </c>
      <c r="M270" s="6" t="s">
        <v>2</v>
      </c>
      <c r="N270" s="6">
        <v>9</v>
      </c>
      <c r="O270" s="6">
        <v>25</v>
      </c>
      <c r="P270" s="6">
        <v>75</v>
      </c>
      <c r="Q270" s="6"/>
      <c r="R270" s="6"/>
      <c r="S270" s="62">
        <v>2014</v>
      </c>
      <c r="T270" s="6">
        <v>0</v>
      </c>
      <c r="U270" s="6">
        <v>0</v>
      </c>
      <c r="V270" s="43">
        <v>0</v>
      </c>
      <c r="W270" s="6" t="s">
        <v>77</v>
      </c>
    </row>
    <row r="271" spans="1:23" s="2" customFormat="1" ht="30">
      <c r="A271" s="66" t="s">
        <v>590</v>
      </c>
      <c r="B271" s="6" t="s">
        <v>79</v>
      </c>
      <c r="C271" s="19">
        <v>25301</v>
      </c>
      <c r="D271" s="26">
        <v>25300717</v>
      </c>
      <c r="E271" s="35" t="s">
        <v>341</v>
      </c>
      <c r="F271" s="47">
        <f t="shared" si="44"/>
        <v>6833.75</v>
      </c>
      <c r="G271" s="47">
        <f t="shared" si="45"/>
        <v>6833.75</v>
      </c>
      <c r="H271" s="47">
        <f t="shared" si="46"/>
        <v>6833.75</v>
      </c>
      <c r="I271" s="6">
        <v>125</v>
      </c>
      <c r="J271" s="45">
        <v>54.67</v>
      </c>
      <c r="K271" s="45">
        <v>54.67</v>
      </c>
      <c r="L271" s="6" t="s">
        <v>512</v>
      </c>
      <c r="M271" s="6" t="s">
        <v>2</v>
      </c>
      <c r="N271" s="6">
        <v>9</v>
      </c>
      <c r="O271" s="6">
        <v>25</v>
      </c>
      <c r="P271" s="6">
        <v>75</v>
      </c>
      <c r="Q271" s="6"/>
      <c r="R271" s="6"/>
      <c r="S271" s="62">
        <v>2014</v>
      </c>
      <c r="T271" s="6">
        <v>0</v>
      </c>
      <c r="U271" s="6">
        <v>0</v>
      </c>
      <c r="V271" s="43">
        <v>0</v>
      </c>
      <c r="W271" s="6" t="s">
        <v>77</v>
      </c>
    </row>
    <row r="272" spans="1:23" s="2" customFormat="1" ht="15">
      <c r="A272" s="66" t="s">
        <v>591</v>
      </c>
      <c r="B272" s="6" t="s">
        <v>79</v>
      </c>
      <c r="C272" s="19">
        <v>25301</v>
      </c>
      <c r="D272" s="26">
        <v>25300716</v>
      </c>
      <c r="E272" s="35" t="s">
        <v>210</v>
      </c>
      <c r="F272" s="47">
        <f t="shared" si="44"/>
        <v>7430.5</v>
      </c>
      <c r="G272" s="47">
        <f t="shared" si="45"/>
        <v>7430.5</v>
      </c>
      <c r="H272" s="47">
        <f t="shared" si="46"/>
        <v>7430.5</v>
      </c>
      <c r="I272" s="6">
        <v>55</v>
      </c>
      <c r="J272" s="45">
        <v>135.1</v>
      </c>
      <c r="K272" s="45">
        <v>135.1</v>
      </c>
      <c r="L272" s="6" t="s">
        <v>512</v>
      </c>
      <c r="M272" s="6" t="s">
        <v>2</v>
      </c>
      <c r="N272" s="6">
        <v>9</v>
      </c>
      <c r="O272" s="6">
        <v>25</v>
      </c>
      <c r="P272" s="6">
        <v>75</v>
      </c>
      <c r="Q272" s="6"/>
      <c r="R272" s="6"/>
      <c r="S272" s="62">
        <v>2014</v>
      </c>
      <c r="T272" s="6">
        <v>0</v>
      </c>
      <c r="U272" s="6">
        <v>0</v>
      </c>
      <c r="V272" s="43">
        <v>0</v>
      </c>
      <c r="W272" s="6" t="s">
        <v>77</v>
      </c>
    </row>
    <row r="273" spans="1:23" s="2" customFormat="1" ht="30">
      <c r="A273" s="66" t="s">
        <v>592</v>
      </c>
      <c r="B273" s="6" t="s">
        <v>79</v>
      </c>
      <c r="C273" s="19">
        <v>25301</v>
      </c>
      <c r="D273" s="12">
        <v>25300724</v>
      </c>
      <c r="E273" s="35" t="s">
        <v>291</v>
      </c>
      <c r="F273" s="47">
        <f t="shared" si="44"/>
        <v>4849.95</v>
      </c>
      <c r="G273" s="47">
        <f t="shared" si="45"/>
        <v>4849.95</v>
      </c>
      <c r="H273" s="47">
        <f t="shared" si="46"/>
        <v>4849.95</v>
      </c>
      <c r="I273" s="6">
        <v>15</v>
      </c>
      <c r="J273" s="45">
        <v>323.33</v>
      </c>
      <c r="K273" s="45">
        <v>323.33</v>
      </c>
      <c r="L273" s="6" t="s">
        <v>512</v>
      </c>
      <c r="M273" s="6" t="s">
        <v>2</v>
      </c>
      <c r="N273" s="6">
        <v>9</v>
      </c>
      <c r="O273" s="6">
        <v>25</v>
      </c>
      <c r="P273" s="6">
        <v>75</v>
      </c>
      <c r="Q273" s="6"/>
      <c r="R273" s="6"/>
      <c r="S273" s="62">
        <v>2014</v>
      </c>
      <c r="T273" s="6">
        <v>0</v>
      </c>
      <c r="U273" s="6">
        <v>0</v>
      </c>
      <c r="V273" s="43">
        <v>0</v>
      </c>
      <c r="W273" s="6" t="s">
        <v>77</v>
      </c>
    </row>
    <row r="274" spans="1:23" s="2" customFormat="1" ht="15">
      <c r="A274" s="66" t="s">
        <v>593</v>
      </c>
      <c r="B274" s="6" t="s">
        <v>79</v>
      </c>
      <c r="C274" s="19">
        <v>25301</v>
      </c>
      <c r="D274" s="26">
        <v>25300792</v>
      </c>
      <c r="E274" s="35" t="s">
        <v>211</v>
      </c>
      <c r="F274" s="47">
        <f t="shared" si="44"/>
        <v>3037.2</v>
      </c>
      <c r="G274" s="47">
        <f t="shared" si="45"/>
        <v>3037.2</v>
      </c>
      <c r="H274" s="47">
        <f t="shared" si="46"/>
        <v>3037.2</v>
      </c>
      <c r="I274" s="6">
        <v>15</v>
      </c>
      <c r="J274" s="45">
        <v>202.48</v>
      </c>
      <c r="K274" s="45">
        <v>202.48</v>
      </c>
      <c r="L274" s="6" t="s">
        <v>512</v>
      </c>
      <c r="M274" s="6" t="s">
        <v>2</v>
      </c>
      <c r="N274" s="6">
        <v>9</v>
      </c>
      <c r="O274" s="6">
        <v>25</v>
      </c>
      <c r="P274" s="6">
        <v>75</v>
      </c>
      <c r="Q274" s="6"/>
      <c r="R274" s="6"/>
      <c r="S274" s="62">
        <v>2014</v>
      </c>
      <c r="T274" s="6">
        <v>0</v>
      </c>
      <c r="U274" s="6">
        <v>0</v>
      </c>
      <c r="V274" s="43">
        <v>0</v>
      </c>
      <c r="W274" s="6" t="s">
        <v>77</v>
      </c>
    </row>
    <row r="275" spans="1:23" s="2" customFormat="1" ht="15">
      <c r="A275" s="66" t="s">
        <v>594</v>
      </c>
      <c r="B275" s="6" t="s">
        <v>79</v>
      </c>
      <c r="C275" s="19">
        <v>25301</v>
      </c>
      <c r="D275" s="26">
        <v>25300821</v>
      </c>
      <c r="E275" s="35" t="s">
        <v>212</v>
      </c>
      <c r="F275" s="47">
        <f t="shared" si="44"/>
        <v>54590.799999999996</v>
      </c>
      <c r="G275" s="47">
        <f t="shared" si="45"/>
        <v>54590.799999999996</v>
      </c>
      <c r="H275" s="47">
        <f t="shared" si="46"/>
        <v>54590.799999999996</v>
      </c>
      <c r="I275" s="6">
        <v>220</v>
      </c>
      <c r="J275" s="45">
        <v>248.14</v>
      </c>
      <c r="K275" s="45">
        <v>248.14</v>
      </c>
      <c r="L275" s="6" t="s">
        <v>512</v>
      </c>
      <c r="M275" s="6" t="s">
        <v>2</v>
      </c>
      <c r="N275" s="6">
        <v>9</v>
      </c>
      <c r="O275" s="6">
        <v>25</v>
      </c>
      <c r="P275" s="6">
        <v>75</v>
      </c>
      <c r="Q275" s="6"/>
      <c r="R275" s="6"/>
      <c r="S275" s="62">
        <v>2014</v>
      </c>
      <c r="T275" s="6">
        <v>0</v>
      </c>
      <c r="U275" s="6">
        <v>0</v>
      </c>
      <c r="V275" s="43">
        <v>0</v>
      </c>
      <c r="W275" s="6" t="s">
        <v>77</v>
      </c>
    </row>
    <row r="276" spans="1:23" s="2" customFormat="1" ht="30">
      <c r="A276" s="66" t="s">
        <v>595</v>
      </c>
      <c r="B276" s="6" t="s">
        <v>79</v>
      </c>
      <c r="C276" s="19">
        <v>25301</v>
      </c>
      <c r="D276" s="26">
        <v>25300927</v>
      </c>
      <c r="E276" s="35" t="s">
        <v>213</v>
      </c>
      <c r="F276" s="47">
        <f t="shared" si="44"/>
        <v>15340.6</v>
      </c>
      <c r="G276" s="47">
        <f t="shared" si="45"/>
        <v>15340.6</v>
      </c>
      <c r="H276" s="47">
        <f t="shared" si="46"/>
        <v>15340.6</v>
      </c>
      <c r="I276" s="6">
        <v>220</v>
      </c>
      <c r="J276" s="45">
        <v>69.73</v>
      </c>
      <c r="K276" s="45">
        <v>69.73</v>
      </c>
      <c r="L276" s="6" t="s">
        <v>512</v>
      </c>
      <c r="M276" s="6" t="s">
        <v>2</v>
      </c>
      <c r="N276" s="6">
        <v>9</v>
      </c>
      <c r="O276" s="6">
        <v>25</v>
      </c>
      <c r="P276" s="6">
        <v>75</v>
      </c>
      <c r="Q276" s="6"/>
      <c r="R276" s="6"/>
      <c r="S276" s="62">
        <v>2014</v>
      </c>
      <c r="T276" s="6">
        <v>0</v>
      </c>
      <c r="U276" s="6">
        <v>0</v>
      </c>
      <c r="V276" s="43">
        <v>0</v>
      </c>
      <c r="W276" s="6" t="s">
        <v>77</v>
      </c>
    </row>
    <row r="277" spans="1:23" s="2" customFormat="1" ht="30">
      <c r="A277" s="66" t="s">
        <v>596</v>
      </c>
      <c r="B277" s="6" t="s">
        <v>79</v>
      </c>
      <c r="C277" s="19">
        <v>25301</v>
      </c>
      <c r="D277" s="26">
        <v>25301053</v>
      </c>
      <c r="E277" s="35" t="s">
        <v>342</v>
      </c>
      <c r="F277" s="47">
        <f t="shared" si="44"/>
        <v>6616.5</v>
      </c>
      <c r="G277" s="47">
        <f t="shared" si="45"/>
        <v>6616.5</v>
      </c>
      <c r="H277" s="47">
        <f t="shared" si="46"/>
        <v>6616.5</v>
      </c>
      <c r="I277" s="6">
        <v>55</v>
      </c>
      <c r="J277" s="45">
        <v>120.3</v>
      </c>
      <c r="K277" s="45">
        <v>120.3</v>
      </c>
      <c r="L277" s="6" t="s">
        <v>512</v>
      </c>
      <c r="M277" s="6" t="s">
        <v>2</v>
      </c>
      <c r="N277" s="6">
        <v>9</v>
      </c>
      <c r="O277" s="6">
        <v>25</v>
      </c>
      <c r="P277" s="6">
        <v>75</v>
      </c>
      <c r="Q277" s="6"/>
      <c r="R277" s="6"/>
      <c r="S277" s="62">
        <v>2014</v>
      </c>
      <c r="T277" s="6">
        <v>0</v>
      </c>
      <c r="U277" s="6">
        <v>0</v>
      </c>
      <c r="V277" s="43">
        <v>0</v>
      </c>
      <c r="W277" s="6" t="s">
        <v>77</v>
      </c>
    </row>
    <row r="278" spans="1:23" s="2" customFormat="1" ht="60">
      <c r="A278" s="66" t="s">
        <v>597</v>
      </c>
      <c r="B278" s="6" t="s">
        <v>79</v>
      </c>
      <c r="C278" s="19">
        <v>25301</v>
      </c>
      <c r="D278" s="26">
        <v>25302122</v>
      </c>
      <c r="E278" s="35" t="s">
        <v>214</v>
      </c>
      <c r="F278" s="47">
        <f t="shared" si="44"/>
        <v>4557.4800000000005</v>
      </c>
      <c r="G278" s="47">
        <f t="shared" si="45"/>
        <v>4557.4800000000005</v>
      </c>
      <c r="H278" s="47">
        <f t="shared" si="46"/>
        <v>4557.4800000000005</v>
      </c>
      <c r="I278" s="6">
        <v>12</v>
      </c>
      <c r="J278" s="45">
        <v>379.79</v>
      </c>
      <c r="K278" s="45">
        <v>379.79</v>
      </c>
      <c r="L278" s="6" t="s">
        <v>512</v>
      </c>
      <c r="M278" s="6" t="s">
        <v>2</v>
      </c>
      <c r="N278" s="6">
        <v>9</v>
      </c>
      <c r="O278" s="6">
        <v>25</v>
      </c>
      <c r="P278" s="6">
        <v>75</v>
      </c>
      <c r="Q278" s="6"/>
      <c r="R278" s="6"/>
      <c r="S278" s="62">
        <v>2014</v>
      </c>
      <c r="T278" s="6">
        <v>0</v>
      </c>
      <c r="U278" s="6">
        <v>0</v>
      </c>
      <c r="V278" s="43">
        <v>0</v>
      </c>
      <c r="W278" s="6" t="s">
        <v>77</v>
      </c>
    </row>
    <row r="279" spans="1:23" s="2" customFormat="1" ht="45">
      <c r="A279" s="66" t="s">
        <v>598</v>
      </c>
      <c r="B279" s="6" t="s">
        <v>79</v>
      </c>
      <c r="C279" s="19">
        <v>25301</v>
      </c>
      <c r="D279" s="26">
        <v>25301115</v>
      </c>
      <c r="E279" s="35" t="s">
        <v>413</v>
      </c>
      <c r="F279" s="47">
        <f t="shared" si="44"/>
        <v>6650</v>
      </c>
      <c r="G279" s="47">
        <f t="shared" si="45"/>
        <v>6650</v>
      </c>
      <c r="H279" s="47">
        <f t="shared" si="46"/>
        <v>6650</v>
      </c>
      <c r="I279" s="6">
        <v>125</v>
      </c>
      <c r="J279" s="45">
        <v>53.2</v>
      </c>
      <c r="K279" s="45">
        <v>53.2</v>
      </c>
      <c r="L279" s="6" t="s">
        <v>512</v>
      </c>
      <c r="M279" s="6" t="s">
        <v>2</v>
      </c>
      <c r="N279" s="6">
        <v>9</v>
      </c>
      <c r="O279" s="6">
        <v>25</v>
      </c>
      <c r="P279" s="6">
        <v>75</v>
      </c>
      <c r="Q279" s="6"/>
      <c r="R279" s="6"/>
      <c r="S279" s="62">
        <v>2014</v>
      </c>
      <c r="T279" s="6">
        <v>0</v>
      </c>
      <c r="U279" s="6">
        <v>0</v>
      </c>
      <c r="V279" s="43">
        <v>0</v>
      </c>
      <c r="W279" s="6" t="s">
        <v>77</v>
      </c>
    </row>
    <row r="280" spans="1:23" s="2" customFormat="1" ht="45">
      <c r="A280" s="66" t="s">
        <v>599</v>
      </c>
      <c r="B280" s="6" t="s">
        <v>79</v>
      </c>
      <c r="C280" s="19">
        <v>25301</v>
      </c>
      <c r="D280" s="12">
        <v>25301148</v>
      </c>
      <c r="E280" s="35" t="s">
        <v>414</v>
      </c>
      <c r="F280" s="47">
        <f t="shared" si="44"/>
        <v>15578.999999999998</v>
      </c>
      <c r="G280" s="47">
        <f t="shared" si="45"/>
        <v>15578.999999999998</v>
      </c>
      <c r="H280" s="47">
        <f t="shared" si="46"/>
        <v>15578.999999999998</v>
      </c>
      <c r="I280" s="6">
        <v>225</v>
      </c>
      <c r="J280" s="45">
        <v>69.24</v>
      </c>
      <c r="K280" s="45">
        <v>69.24</v>
      </c>
      <c r="L280" s="6" t="s">
        <v>512</v>
      </c>
      <c r="M280" s="6" t="s">
        <v>2</v>
      </c>
      <c r="N280" s="6">
        <v>9</v>
      </c>
      <c r="O280" s="6">
        <v>25</v>
      </c>
      <c r="P280" s="6">
        <v>75</v>
      </c>
      <c r="Q280" s="6"/>
      <c r="R280" s="6"/>
      <c r="S280" s="62">
        <v>2014</v>
      </c>
      <c r="T280" s="6">
        <v>0</v>
      </c>
      <c r="U280" s="6">
        <v>0</v>
      </c>
      <c r="V280" s="43">
        <v>0</v>
      </c>
      <c r="W280" s="6" t="s">
        <v>77</v>
      </c>
    </row>
    <row r="281" spans="1:23" s="2" customFormat="1" ht="45">
      <c r="A281" s="66" t="s">
        <v>600</v>
      </c>
      <c r="B281" s="6" t="s">
        <v>79</v>
      </c>
      <c r="C281" s="19">
        <v>25301</v>
      </c>
      <c r="D281" s="26">
        <v>25301220</v>
      </c>
      <c r="E281" s="35" t="s">
        <v>343</v>
      </c>
      <c r="F281" s="47">
        <f t="shared" si="44"/>
        <v>18000</v>
      </c>
      <c r="G281" s="47">
        <f t="shared" si="45"/>
        <v>18000</v>
      </c>
      <c r="H281" s="47">
        <f t="shared" si="46"/>
        <v>18000</v>
      </c>
      <c r="I281" s="6">
        <v>60</v>
      </c>
      <c r="J281" s="45">
        <v>300</v>
      </c>
      <c r="K281" s="45">
        <v>300</v>
      </c>
      <c r="L281" s="6" t="s">
        <v>512</v>
      </c>
      <c r="M281" s="6" t="s">
        <v>2</v>
      </c>
      <c r="N281" s="6">
        <v>9</v>
      </c>
      <c r="O281" s="6">
        <v>25</v>
      </c>
      <c r="P281" s="6">
        <v>75</v>
      </c>
      <c r="Q281" s="6"/>
      <c r="R281" s="6"/>
      <c r="S281" s="62">
        <v>2014</v>
      </c>
      <c r="T281" s="6">
        <v>0</v>
      </c>
      <c r="U281" s="6">
        <v>0</v>
      </c>
      <c r="V281" s="43">
        <v>0</v>
      </c>
      <c r="W281" s="6" t="s">
        <v>77</v>
      </c>
    </row>
    <row r="282" spans="1:23" s="2" customFormat="1" ht="45">
      <c r="A282" s="66" t="s">
        <v>601</v>
      </c>
      <c r="B282" s="6" t="s">
        <v>79</v>
      </c>
      <c r="C282" s="19">
        <v>25301</v>
      </c>
      <c r="D282" s="26">
        <v>25301248</v>
      </c>
      <c r="E282" s="35" t="s">
        <v>415</v>
      </c>
      <c r="F282" s="47">
        <f t="shared" si="44"/>
        <v>669.06</v>
      </c>
      <c r="G282" s="47">
        <f t="shared" si="45"/>
        <v>669.06</v>
      </c>
      <c r="H282" s="47">
        <f t="shared" si="46"/>
        <v>669.06</v>
      </c>
      <c r="I282" s="6">
        <v>7</v>
      </c>
      <c r="J282" s="45">
        <v>95.58</v>
      </c>
      <c r="K282" s="45">
        <v>95.58</v>
      </c>
      <c r="L282" s="6" t="s">
        <v>512</v>
      </c>
      <c r="M282" s="6" t="s">
        <v>2</v>
      </c>
      <c r="N282" s="6">
        <v>9</v>
      </c>
      <c r="O282" s="6">
        <v>25</v>
      </c>
      <c r="P282" s="6">
        <v>75</v>
      </c>
      <c r="Q282" s="6"/>
      <c r="R282" s="6"/>
      <c r="S282" s="62">
        <v>2014</v>
      </c>
      <c r="T282" s="6">
        <v>0</v>
      </c>
      <c r="U282" s="6">
        <v>0</v>
      </c>
      <c r="V282" s="43">
        <v>0</v>
      </c>
      <c r="W282" s="6" t="s">
        <v>77</v>
      </c>
    </row>
    <row r="283" spans="1:23" s="2" customFormat="1" ht="45">
      <c r="A283" s="66" t="s">
        <v>602</v>
      </c>
      <c r="B283" s="6" t="s">
        <v>79</v>
      </c>
      <c r="C283" s="19">
        <v>25301</v>
      </c>
      <c r="D283" s="26">
        <v>25301268</v>
      </c>
      <c r="E283" s="35" t="s">
        <v>344</v>
      </c>
      <c r="F283" s="47">
        <f t="shared" si="44"/>
        <v>52164</v>
      </c>
      <c r="G283" s="47">
        <f t="shared" si="45"/>
        <v>52164</v>
      </c>
      <c r="H283" s="47">
        <f t="shared" si="46"/>
        <v>52164</v>
      </c>
      <c r="I283" s="6">
        <v>225</v>
      </c>
      <c r="J283" s="45">
        <v>231.84</v>
      </c>
      <c r="K283" s="45">
        <v>231.84</v>
      </c>
      <c r="L283" s="6" t="s">
        <v>512</v>
      </c>
      <c r="M283" s="6" t="s">
        <v>2</v>
      </c>
      <c r="N283" s="6">
        <v>9</v>
      </c>
      <c r="O283" s="6">
        <v>25</v>
      </c>
      <c r="P283" s="6">
        <v>75</v>
      </c>
      <c r="Q283" s="6"/>
      <c r="R283" s="6"/>
      <c r="S283" s="62">
        <v>2014</v>
      </c>
      <c r="T283" s="6">
        <v>0</v>
      </c>
      <c r="U283" s="6">
        <v>0</v>
      </c>
      <c r="V283" s="43">
        <v>0</v>
      </c>
      <c r="W283" s="6" t="s">
        <v>77</v>
      </c>
    </row>
    <row r="284" spans="1:23" s="2" customFormat="1" ht="45">
      <c r="A284" s="66" t="s">
        <v>603</v>
      </c>
      <c r="B284" s="6" t="s">
        <v>79</v>
      </c>
      <c r="C284" s="19">
        <v>25301</v>
      </c>
      <c r="D284" s="26">
        <v>25301267</v>
      </c>
      <c r="E284" s="35" t="s">
        <v>215</v>
      </c>
      <c r="F284" s="47">
        <f t="shared" si="44"/>
        <v>9828</v>
      </c>
      <c r="G284" s="47">
        <f t="shared" si="45"/>
        <v>9828</v>
      </c>
      <c r="H284" s="47">
        <f t="shared" si="46"/>
        <v>9828</v>
      </c>
      <c r="I284" s="6">
        <v>210</v>
      </c>
      <c r="J284" s="45">
        <v>46.8</v>
      </c>
      <c r="K284" s="45">
        <v>46.8</v>
      </c>
      <c r="L284" s="6" t="s">
        <v>512</v>
      </c>
      <c r="M284" s="6" t="s">
        <v>2</v>
      </c>
      <c r="N284" s="6">
        <v>9</v>
      </c>
      <c r="O284" s="6">
        <v>25</v>
      </c>
      <c r="P284" s="6">
        <v>75</v>
      </c>
      <c r="Q284" s="6"/>
      <c r="R284" s="6"/>
      <c r="S284" s="62">
        <v>2014</v>
      </c>
      <c r="T284" s="6">
        <v>0</v>
      </c>
      <c r="U284" s="6">
        <v>0</v>
      </c>
      <c r="V284" s="43">
        <v>0</v>
      </c>
      <c r="W284" s="6" t="s">
        <v>77</v>
      </c>
    </row>
    <row r="285" spans="1:23" s="2" customFormat="1" ht="45">
      <c r="A285" s="66" t="s">
        <v>604</v>
      </c>
      <c r="B285" s="6" t="s">
        <v>79</v>
      </c>
      <c r="C285" s="19">
        <v>25301</v>
      </c>
      <c r="D285" s="26">
        <v>25301267</v>
      </c>
      <c r="E285" s="35" t="s">
        <v>216</v>
      </c>
      <c r="F285" s="47">
        <f t="shared" si="44"/>
        <v>24192</v>
      </c>
      <c r="G285" s="47">
        <f t="shared" si="45"/>
        <v>24192</v>
      </c>
      <c r="H285" s="47">
        <f t="shared" si="46"/>
        <v>24192</v>
      </c>
      <c r="I285" s="6">
        <v>210</v>
      </c>
      <c r="J285" s="45">
        <v>115.2</v>
      </c>
      <c r="K285" s="45">
        <v>115.2</v>
      </c>
      <c r="L285" s="6" t="s">
        <v>512</v>
      </c>
      <c r="M285" s="6" t="s">
        <v>2</v>
      </c>
      <c r="N285" s="6">
        <v>9</v>
      </c>
      <c r="O285" s="6">
        <v>25</v>
      </c>
      <c r="P285" s="6">
        <v>75</v>
      </c>
      <c r="Q285" s="6"/>
      <c r="R285" s="6"/>
      <c r="S285" s="62">
        <v>2014</v>
      </c>
      <c r="T285" s="6">
        <v>0</v>
      </c>
      <c r="U285" s="6">
        <v>0</v>
      </c>
      <c r="V285" s="43">
        <v>0</v>
      </c>
      <c r="W285" s="6" t="s">
        <v>77</v>
      </c>
    </row>
    <row r="286" spans="1:23" s="2" customFormat="1" ht="30">
      <c r="A286" s="66" t="s">
        <v>605</v>
      </c>
      <c r="B286" s="6" t="s">
        <v>79</v>
      </c>
      <c r="C286" s="19">
        <v>25301</v>
      </c>
      <c r="D286" s="12">
        <v>25301343</v>
      </c>
      <c r="E286" s="35" t="s">
        <v>416</v>
      </c>
      <c r="F286" s="47">
        <f t="shared" si="44"/>
        <v>110</v>
      </c>
      <c r="G286" s="47">
        <f t="shared" si="45"/>
        <v>110</v>
      </c>
      <c r="H286" s="47">
        <f t="shared" si="46"/>
        <v>110</v>
      </c>
      <c r="I286" s="6">
        <v>2</v>
      </c>
      <c r="J286" s="45">
        <v>55</v>
      </c>
      <c r="K286" s="45">
        <v>55</v>
      </c>
      <c r="L286" s="6" t="s">
        <v>512</v>
      </c>
      <c r="M286" s="6" t="s">
        <v>2</v>
      </c>
      <c r="N286" s="6">
        <v>9</v>
      </c>
      <c r="O286" s="6">
        <v>25</v>
      </c>
      <c r="P286" s="6">
        <v>75</v>
      </c>
      <c r="Q286" s="6"/>
      <c r="R286" s="6"/>
      <c r="S286" s="62">
        <v>2014</v>
      </c>
      <c r="T286" s="6">
        <v>0</v>
      </c>
      <c r="U286" s="6">
        <v>0</v>
      </c>
      <c r="V286" s="43">
        <v>0</v>
      </c>
      <c r="W286" s="6" t="s">
        <v>77</v>
      </c>
    </row>
    <row r="287" spans="1:23" s="2" customFormat="1" ht="60">
      <c r="A287" s="66" t="s">
        <v>606</v>
      </c>
      <c r="B287" s="6" t="s">
        <v>79</v>
      </c>
      <c r="C287" s="19">
        <v>25301</v>
      </c>
      <c r="D287" s="26">
        <v>25301356</v>
      </c>
      <c r="E287" s="35" t="s">
        <v>417</v>
      </c>
      <c r="F287" s="47">
        <f t="shared" si="44"/>
        <v>4006.2</v>
      </c>
      <c r="G287" s="47">
        <f t="shared" si="45"/>
        <v>4006.2</v>
      </c>
      <c r="H287" s="47">
        <f t="shared" si="46"/>
        <v>4006.2</v>
      </c>
      <c r="I287" s="6">
        <v>20</v>
      </c>
      <c r="J287" s="45">
        <v>200.31</v>
      </c>
      <c r="K287" s="45">
        <v>200.31</v>
      </c>
      <c r="L287" s="6" t="s">
        <v>512</v>
      </c>
      <c r="M287" s="6" t="s">
        <v>2</v>
      </c>
      <c r="N287" s="6">
        <v>9</v>
      </c>
      <c r="O287" s="6">
        <v>25</v>
      </c>
      <c r="P287" s="6">
        <v>75</v>
      </c>
      <c r="Q287" s="6"/>
      <c r="R287" s="6"/>
      <c r="S287" s="62">
        <v>2014</v>
      </c>
      <c r="T287" s="6">
        <v>0</v>
      </c>
      <c r="U287" s="6">
        <v>0</v>
      </c>
      <c r="V287" s="43">
        <v>0</v>
      </c>
      <c r="W287" s="6" t="s">
        <v>77</v>
      </c>
    </row>
    <row r="288" spans="1:23" s="2" customFormat="1" ht="60">
      <c r="A288" s="66" t="s">
        <v>607</v>
      </c>
      <c r="B288" s="6" t="s">
        <v>79</v>
      </c>
      <c r="C288" s="19">
        <v>25301</v>
      </c>
      <c r="D288" s="26">
        <v>25301343</v>
      </c>
      <c r="E288" s="35" t="s">
        <v>418</v>
      </c>
      <c r="F288" s="47">
        <f t="shared" si="44"/>
        <v>1434.6000000000001</v>
      </c>
      <c r="G288" s="47">
        <f t="shared" si="45"/>
        <v>1434.6000000000001</v>
      </c>
      <c r="H288" s="47">
        <f t="shared" si="46"/>
        <v>1434.6000000000001</v>
      </c>
      <c r="I288" s="6">
        <v>10</v>
      </c>
      <c r="J288" s="45">
        <v>143.46</v>
      </c>
      <c r="K288" s="45">
        <v>143.46</v>
      </c>
      <c r="L288" s="6" t="s">
        <v>512</v>
      </c>
      <c r="M288" s="6" t="s">
        <v>2</v>
      </c>
      <c r="N288" s="6">
        <v>9</v>
      </c>
      <c r="O288" s="6">
        <v>25</v>
      </c>
      <c r="P288" s="6">
        <v>75</v>
      </c>
      <c r="Q288" s="6"/>
      <c r="R288" s="6"/>
      <c r="S288" s="62">
        <v>2014</v>
      </c>
      <c r="T288" s="6">
        <v>0</v>
      </c>
      <c r="U288" s="6">
        <v>0</v>
      </c>
      <c r="V288" s="43">
        <v>0</v>
      </c>
      <c r="W288" s="6" t="s">
        <v>77</v>
      </c>
    </row>
    <row r="289" spans="1:23" s="2" customFormat="1" ht="60">
      <c r="A289" s="66" t="s">
        <v>608</v>
      </c>
      <c r="B289" s="6" t="s">
        <v>79</v>
      </c>
      <c r="C289" s="19">
        <v>25301</v>
      </c>
      <c r="D289" s="26">
        <v>25301354</v>
      </c>
      <c r="E289" s="35" t="s">
        <v>419</v>
      </c>
      <c r="F289" s="47">
        <f t="shared" si="44"/>
        <v>1122.8</v>
      </c>
      <c r="G289" s="47">
        <f t="shared" si="45"/>
        <v>1122.8</v>
      </c>
      <c r="H289" s="47">
        <f t="shared" si="46"/>
        <v>1122.8</v>
      </c>
      <c r="I289" s="6">
        <v>20</v>
      </c>
      <c r="J289" s="45">
        <v>56.14</v>
      </c>
      <c r="K289" s="45">
        <v>56.14</v>
      </c>
      <c r="L289" s="6" t="s">
        <v>512</v>
      </c>
      <c r="M289" s="6" t="s">
        <v>2</v>
      </c>
      <c r="N289" s="6">
        <v>9</v>
      </c>
      <c r="O289" s="6">
        <v>25</v>
      </c>
      <c r="P289" s="6">
        <v>75</v>
      </c>
      <c r="Q289" s="6"/>
      <c r="R289" s="6"/>
      <c r="S289" s="62">
        <v>2014</v>
      </c>
      <c r="T289" s="6">
        <v>0</v>
      </c>
      <c r="U289" s="6">
        <v>0</v>
      </c>
      <c r="V289" s="43">
        <v>0</v>
      </c>
      <c r="W289" s="6" t="s">
        <v>77</v>
      </c>
    </row>
    <row r="290" spans="1:23" s="2" customFormat="1" ht="30">
      <c r="A290" s="66" t="s">
        <v>609</v>
      </c>
      <c r="B290" s="6" t="s">
        <v>79</v>
      </c>
      <c r="C290" s="19">
        <v>25301</v>
      </c>
      <c r="D290" s="26">
        <v>25301343</v>
      </c>
      <c r="E290" s="35" t="s">
        <v>345</v>
      </c>
      <c r="F290" s="47">
        <f t="shared" si="44"/>
        <v>777.0999999999999</v>
      </c>
      <c r="G290" s="47">
        <f t="shared" si="45"/>
        <v>777.0999999999999</v>
      </c>
      <c r="H290" s="47">
        <f t="shared" si="46"/>
        <v>777.0999999999999</v>
      </c>
      <c r="I290" s="6">
        <v>5</v>
      </c>
      <c r="J290" s="45">
        <v>155.42</v>
      </c>
      <c r="K290" s="45">
        <v>155.42</v>
      </c>
      <c r="L290" s="6" t="s">
        <v>512</v>
      </c>
      <c r="M290" s="6" t="s">
        <v>2</v>
      </c>
      <c r="N290" s="6">
        <v>9</v>
      </c>
      <c r="O290" s="6">
        <v>25</v>
      </c>
      <c r="P290" s="6">
        <v>75</v>
      </c>
      <c r="Q290" s="6"/>
      <c r="R290" s="6"/>
      <c r="S290" s="62">
        <v>2014</v>
      </c>
      <c r="T290" s="6">
        <v>0</v>
      </c>
      <c r="U290" s="6">
        <v>0</v>
      </c>
      <c r="V290" s="43">
        <v>0</v>
      </c>
      <c r="W290" s="6" t="s">
        <v>77</v>
      </c>
    </row>
    <row r="291" spans="1:23" s="2" customFormat="1" ht="30">
      <c r="A291" s="66" t="s">
        <v>610</v>
      </c>
      <c r="B291" s="6" t="s">
        <v>79</v>
      </c>
      <c r="C291" s="19">
        <v>25301</v>
      </c>
      <c r="D291" s="12">
        <v>25301360</v>
      </c>
      <c r="E291" s="35" t="s">
        <v>346</v>
      </c>
      <c r="F291" s="47">
        <f t="shared" si="44"/>
        <v>201968</v>
      </c>
      <c r="G291" s="47">
        <f t="shared" si="45"/>
        <v>201968</v>
      </c>
      <c r="H291" s="47">
        <f t="shared" si="46"/>
        <v>201968</v>
      </c>
      <c r="I291" s="6">
        <v>400</v>
      </c>
      <c r="J291" s="45">
        <v>504.92</v>
      </c>
      <c r="K291" s="45">
        <v>504.92</v>
      </c>
      <c r="L291" s="6" t="s">
        <v>512</v>
      </c>
      <c r="M291" s="6" t="s">
        <v>2</v>
      </c>
      <c r="N291" s="6">
        <v>9</v>
      </c>
      <c r="O291" s="6">
        <v>25</v>
      </c>
      <c r="P291" s="6">
        <v>75</v>
      </c>
      <c r="Q291" s="6"/>
      <c r="R291" s="6"/>
      <c r="S291" s="62">
        <v>2014</v>
      </c>
      <c r="T291" s="6">
        <v>0</v>
      </c>
      <c r="U291" s="6">
        <v>0</v>
      </c>
      <c r="V291" s="43">
        <v>0</v>
      </c>
      <c r="W291" s="6" t="s">
        <v>77</v>
      </c>
    </row>
    <row r="292" spans="1:23" s="2" customFormat="1" ht="15">
      <c r="A292" s="66" t="s">
        <v>611</v>
      </c>
      <c r="B292" s="6" t="s">
        <v>79</v>
      </c>
      <c r="C292" s="19">
        <v>25301</v>
      </c>
      <c r="D292" s="26">
        <v>25301375</v>
      </c>
      <c r="E292" s="35" t="s">
        <v>217</v>
      </c>
      <c r="F292" s="47">
        <f t="shared" si="44"/>
        <v>27340</v>
      </c>
      <c r="G292" s="47">
        <f t="shared" si="45"/>
        <v>27340</v>
      </c>
      <c r="H292" s="47">
        <f t="shared" si="46"/>
        <v>27340</v>
      </c>
      <c r="I292" s="6">
        <v>500</v>
      </c>
      <c r="J292" s="45">
        <v>54.68</v>
      </c>
      <c r="K292" s="45">
        <v>54.68</v>
      </c>
      <c r="L292" s="6" t="s">
        <v>512</v>
      </c>
      <c r="M292" s="6" t="s">
        <v>2</v>
      </c>
      <c r="N292" s="6">
        <v>9</v>
      </c>
      <c r="O292" s="6">
        <v>25</v>
      </c>
      <c r="P292" s="6">
        <v>75</v>
      </c>
      <c r="Q292" s="6"/>
      <c r="R292" s="6"/>
      <c r="S292" s="62">
        <v>2014</v>
      </c>
      <c r="T292" s="6">
        <v>0</v>
      </c>
      <c r="U292" s="6">
        <v>0</v>
      </c>
      <c r="V292" s="43">
        <v>0</v>
      </c>
      <c r="W292" s="6" t="s">
        <v>77</v>
      </c>
    </row>
    <row r="293" spans="1:23" s="2" customFormat="1" ht="15">
      <c r="A293" s="66" t="s">
        <v>612</v>
      </c>
      <c r="B293" s="6" t="s">
        <v>79</v>
      </c>
      <c r="C293" s="19">
        <v>25301</v>
      </c>
      <c r="D293" s="26">
        <v>25301382</v>
      </c>
      <c r="E293" s="35" t="s">
        <v>218</v>
      </c>
      <c r="F293" s="47">
        <f t="shared" si="44"/>
        <v>29418</v>
      </c>
      <c r="G293" s="47">
        <f t="shared" si="45"/>
        <v>29418</v>
      </c>
      <c r="H293" s="47">
        <f t="shared" si="46"/>
        <v>29418</v>
      </c>
      <c r="I293" s="6">
        <v>200</v>
      </c>
      <c r="J293" s="45">
        <v>147.09</v>
      </c>
      <c r="K293" s="45">
        <v>147.09</v>
      </c>
      <c r="L293" s="6" t="s">
        <v>512</v>
      </c>
      <c r="M293" s="6" t="s">
        <v>2</v>
      </c>
      <c r="N293" s="6">
        <v>9</v>
      </c>
      <c r="O293" s="6">
        <v>25</v>
      </c>
      <c r="P293" s="6">
        <v>75</v>
      </c>
      <c r="Q293" s="6"/>
      <c r="R293" s="6"/>
      <c r="S293" s="62">
        <v>2014</v>
      </c>
      <c r="T293" s="6">
        <v>0</v>
      </c>
      <c r="U293" s="6">
        <v>0</v>
      </c>
      <c r="V293" s="43">
        <v>0</v>
      </c>
      <c r="W293" s="6" t="s">
        <v>77</v>
      </c>
    </row>
    <row r="294" spans="1:23" s="2" customFormat="1" ht="30">
      <c r="A294" s="66" t="s">
        <v>613</v>
      </c>
      <c r="B294" s="6" t="s">
        <v>79</v>
      </c>
      <c r="C294" s="19">
        <v>25301</v>
      </c>
      <c r="D294" s="12">
        <v>25301406</v>
      </c>
      <c r="E294" s="35" t="s">
        <v>347</v>
      </c>
      <c r="F294" s="47">
        <f t="shared" si="44"/>
        <v>22304</v>
      </c>
      <c r="G294" s="47">
        <f t="shared" si="45"/>
        <v>22304</v>
      </c>
      <c r="H294" s="47">
        <f t="shared" si="46"/>
        <v>22304</v>
      </c>
      <c r="I294" s="6">
        <v>200</v>
      </c>
      <c r="J294" s="45">
        <v>111.52</v>
      </c>
      <c r="K294" s="45">
        <v>111.52</v>
      </c>
      <c r="L294" s="6" t="s">
        <v>512</v>
      </c>
      <c r="M294" s="6" t="s">
        <v>2</v>
      </c>
      <c r="N294" s="6">
        <v>9</v>
      </c>
      <c r="O294" s="6">
        <v>25</v>
      </c>
      <c r="P294" s="6">
        <v>75</v>
      </c>
      <c r="Q294" s="6"/>
      <c r="R294" s="6"/>
      <c r="S294" s="62">
        <v>2014</v>
      </c>
      <c r="T294" s="6">
        <v>0</v>
      </c>
      <c r="U294" s="6">
        <v>0</v>
      </c>
      <c r="V294" s="43">
        <v>0</v>
      </c>
      <c r="W294" s="6" t="s">
        <v>77</v>
      </c>
    </row>
    <row r="295" spans="1:23" s="2" customFormat="1" ht="30">
      <c r="A295" s="66" t="s">
        <v>614</v>
      </c>
      <c r="B295" s="6" t="s">
        <v>79</v>
      </c>
      <c r="C295" s="19">
        <v>25301</v>
      </c>
      <c r="D295" s="12">
        <v>25301406</v>
      </c>
      <c r="E295" s="35" t="s">
        <v>219</v>
      </c>
      <c r="F295" s="47">
        <f t="shared" si="44"/>
        <v>32840</v>
      </c>
      <c r="G295" s="47">
        <f t="shared" si="45"/>
        <v>32840</v>
      </c>
      <c r="H295" s="47">
        <f t="shared" si="46"/>
        <v>32840</v>
      </c>
      <c r="I295" s="6">
        <v>200</v>
      </c>
      <c r="J295" s="45">
        <v>164.2</v>
      </c>
      <c r="K295" s="45">
        <v>164.2</v>
      </c>
      <c r="L295" s="6" t="s">
        <v>512</v>
      </c>
      <c r="M295" s="6" t="s">
        <v>2</v>
      </c>
      <c r="N295" s="6">
        <v>9</v>
      </c>
      <c r="O295" s="6">
        <v>25</v>
      </c>
      <c r="P295" s="6">
        <v>75</v>
      </c>
      <c r="Q295" s="6"/>
      <c r="R295" s="6"/>
      <c r="S295" s="62">
        <v>2014</v>
      </c>
      <c r="T295" s="6">
        <v>0</v>
      </c>
      <c r="U295" s="6">
        <v>0</v>
      </c>
      <c r="V295" s="43">
        <v>0</v>
      </c>
      <c r="W295" s="6" t="s">
        <v>77</v>
      </c>
    </row>
    <row r="296" spans="1:23" s="2" customFormat="1" ht="60">
      <c r="A296" s="66" t="s">
        <v>615</v>
      </c>
      <c r="B296" s="6" t="s">
        <v>79</v>
      </c>
      <c r="C296" s="19">
        <v>25301</v>
      </c>
      <c r="D296" s="12">
        <v>25301406</v>
      </c>
      <c r="E296" s="35" t="s">
        <v>420</v>
      </c>
      <c r="F296" s="47">
        <f t="shared" si="44"/>
        <v>1003.5</v>
      </c>
      <c r="G296" s="47">
        <f t="shared" si="45"/>
        <v>1003.5</v>
      </c>
      <c r="H296" s="47">
        <f t="shared" si="46"/>
        <v>1003.5</v>
      </c>
      <c r="I296" s="6">
        <v>5</v>
      </c>
      <c r="J296" s="45">
        <v>200.7</v>
      </c>
      <c r="K296" s="45">
        <v>200.7</v>
      </c>
      <c r="L296" s="6" t="s">
        <v>512</v>
      </c>
      <c r="M296" s="6" t="s">
        <v>2</v>
      </c>
      <c r="N296" s="6">
        <v>9</v>
      </c>
      <c r="O296" s="6">
        <v>25</v>
      </c>
      <c r="P296" s="6">
        <v>75</v>
      </c>
      <c r="Q296" s="6"/>
      <c r="R296" s="6"/>
      <c r="S296" s="62">
        <v>2014</v>
      </c>
      <c r="T296" s="6">
        <v>0</v>
      </c>
      <c r="U296" s="6">
        <v>0</v>
      </c>
      <c r="V296" s="43">
        <v>0</v>
      </c>
      <c r="W296" s="6" t="s">
        <v>77</v>
      </c>
    </row>
    <row r="297" spans="1:23" s="2" customFormat="1" ht="30">
      <c r="A297" s="66" t="s">
        <v>616</v>
      </c>
      <c r="B297" s="6" t="s">
        <v>79</v>
      </c>
      <c r="C297" s="19">
        <v>25301</v>
      </c>
      <c r="D297" s="26">
        <v>25301442</v>
      </c>
      <c r="E297" s="35" t="s">
        <v>421</v>
      </c>
      <c r="F297" s="47">
        <f t="shared" si="44"/>
        <v>2100</v>
      </c>
      <c r="G297" s="47">
        <f t="shared" si="45"/>
        <v>2100</v>
      </c>
      <c r="H297" s="47">
        <f t="shared" si="46"/>
        <v>2100</v>
      </c>
      <c r="I297" s="6">
        <v>100</v>
      </c>
      <c r="J297" s="45">
        <v>21</v>
      </c>
      <c r="K297" s="45">
        <v>21</v>
      </c>
      <c r="L297" s="6" t="s">
        <v>512</v>
      </c>
      <c r="M297" s="6" t="s">
        <v>2</v>
      </c>
      <c r="N297" s="6">
        <v>9</v>
      </c>
      <c r="O297" s="6">
        <v>25</v>
      </c>
      <c r="P297" s="6">
        <v>75</v>
      </c>
      <c r="Q297" s="6"/>
      <c r="R297" s="6"/>
      <c r="S297" s="62">
        <v>2014</v>
      </c>
      <c r="T297" s="6">
        <v>0</v>
      </c>
      <c r="U297" s="6">
        <v>0</v>
      </c>
      <c r="V297" s="43">
        <v>0</v>
      </c>
      <c r="W297" s="6" t="s">
        <v>77</v>
      </c>
    </row>
    <row r="298" spans="1:23" s="2" customFormat="1" ht="30">
      <c r="A298" s="66" t="s">
        <v>617</v>
      </c>
      <c r="B298" s="6" t="s">
        <v>79</v>
      </c>
      <c r="C298" s="19">
        <v>25301</v>
      </c>
      <c r="D298" s="26">
        <v>25301443</v>
      </c>
      <c r="E298" s="35" t="s">
        <v>348</v>
      </c>
      <c r="F298" s="47">
        <f t="shared" si="44"/>
        <v>12250</v>
      </c>
      <c r="G298" s="47">
        <f t="shared" si="45"/>
        <v>12250</v>
      </c>
      <c r="H298" s="47">
        <f t="shared" si="46"/>
        <v>12250</v>
      </c>
      <c r="I298" s="6">
        <v>100</v>
      </c>
      <c r="J298" s="45">
        <v>122.5</v>
      </c>
      <c r="K298" s="45">
        <v>122.5</v>
      </c>
      <c r="L298" s="6" t="s">
        <v>512</v>
      </c>
      <c r="M298" s="6" t="s">
        <v>2</v>
      </c>
      <c r="N298" s="6">
        <v>9</v>
      </c>
      <c r="O298" s="6">
        <v>25</v>
      </c>
      <c r="P298" s="6">
        <v>75</v>
      </c>
      <c r="Q298" s="6"/>
      <c r="R298" s="6"/>
      <c r="S298" s="62">
        <v>2014</v>
      </c>
      <c r="T298" s="6">
        <v>0</v>
      </c>
      <c r="U298" s="6">
        <v>0</v>
      </c>
      <c r="V298" s="43">
        <v>0</v>
      </c>
      <c r="W298" s="6" t="s">
        <v>77</v>
      </c>
    </row>
    <row r="299" spans="1:23" s="2" customFormat="1" ht="30">
      <c r="A299" s="66" t="s">
        <v>618</v>
      </c>
      <c r="B299" s="6" t="s">
        <v>79</v>
      </c>
      <c r="C299" s="19">
        <v>25301</v>
      </c>
      <c r="D299" s="26">
        <v>25301547</v>
      </c>
      <c r="E299" s="35" t="s">
        <v>349</v>
      </c>
      <c r="F299" s="47">
        <f t="shared" si="44"/>
        <v>36020</v>
      </c>
      <c r="G299" s="47">
        <f t="shared" si="45"/>
        <v>36020</v>
      </c>
      <c r="H299" s="47">
        <f t="shared" si="46"/>
        <v>36020</v>
      </c>
      <c r="I299" s="6">
        <v>200</v>
      </c>
      <c r="J299" s="45">
        <v>180.1</v>
      </c>
      <c r="K299" s="45">
        <v>180.1</v>
      </c>
      <c r="L299" s="6" t="s">
        <v>512</v>
      </c>
      <c r="M299" s="6" t="s">
        <v>2</v>
      </c>
      <c r="N299" s="6">
        <v>9</v>
      </c>
      <c r="O299" s="6">
        <v>25</v>
      </c>
      <c r="P299" s="6">
        <v>75</v>
      </c>
      <c r="Q299" s="6"/>
      <c r="R299" s="6"/>
      <c r="S299" s="62">
        <v>2014</v>
      </c>
      <c r="T299" s="6">
        <v>0</v>
      </c>
      <c r="U299" s="6">
        <v>0</v>
      </c>
      <c r="V299" s="43">
        <v>0</v>
      </c>
      <c r="W299" s="6" t="s">
        <v>77</v>
      </c>
    </row>
    <row r="300" spans="1:23" s="2" customFormat="1" ht="15">
      <c r="A300" s="66" t="s">
        <v>619</v>
      </c>
      <c r="B300" s="6" t="s">
        <v>79</v>
      </c>
      <c r="C300" s="19">
        <v>25301</v>
      </c>
      <c r="D300" s="12">
        <v>25301575</v>
      </c>
      <c r="E300" s="35" t="s">
        <v>262</v>
      </c>
      <c r="F300" s="47">
        <f t="shared" si="44"/>
        <v>55008.00000000001</v>
      </c>
      <c r="G300" s="47">
        <f t="shared" si="45"/>
        <v>55008.00000000001</v>
      </c>
      <c r="H300" s="47">
        <f t="shared" si="46"/>
        <v>55008.00000000001</v>
      </c>
      <c r="I300" s="6">
        <v>400</v>
      </c>
      <c r="J300" s="45">
        <v>137.52</v>
      </c>
      <c r="K300" s="45">
        <v>137.52</v>
      </c>
      <c r="L300" s="6" t="s">
        <v>512</v>
      </c>
      <c r="M300" s="6" t="s">
        <v>2</v>
      </c>
      <c r="N300" s="6">
        <v>9</v>
      </c>
      <c r="O300" s="6">
        <v>25</v>
      </c>
      <c r="P300" s="6">
        <v>75</v>
      </c>
      <c r="Q300" s="6"/>
      <c r="R300" s="6"/>
      <c r="S300" s="62">
        <v>2014</v>
      </c>
      <c r="T300" s="6">
        <v>0</v>
      </c>
      <c r="U300" s="6">
        <v>0</v>
      </c>
      <c r="V300" s="43">
        <v>0</v>
      </c>
      <c r="W300" s="6" t="s">
        <v>77</v>
      </c>
    </row>
    <row r="301" spans="1:23" s="2" customFormat="1" ht="30">
      <c r="A301" s="66" t="s">
        <v>620</v>
      </c>
      <c r="B301" s="6" t="s">
        <v>79</v>
      </c>
      <c r="C301" s="19">
        <v>25301</v>
      </c>
      <c r="D301" s="12">
        <v>25301608</v>
      </c>
      <c r="E301" s="35" t="s">
        <v>422</v>
      </c>
      <c r="F301" s="47">
        <f t="shared" si="44"/>
        <v>7887.200000000001</v>
      </c>
      <c r="G301" s="47">
        <f t="shared" si="45"/>
        <v>7887.200000000001</v>
      </c>
      <c r="H301" s="47">
        <f t="shared" si="46"/>
        <v>7887.200000000001</v>
      </c>
      <c r="I301" s="6">
        <v>40</v>
      </c>
      <c r="J301" s="45">
        <v>197.18</v>
      </c>
      <c r="K301" s="45">
        <v>197.18</v>
      </c>
      <c r="L301" s="6" t="s">
        <v>512</v>
      </c>
      <c r="M301" s="6" t="s">
        <v>2</v>
      </c>
      <c r="N301" s="6">
        <v>9</v>
      </c>
      <c r="O301" s="6">
        <v>25</v>
      </c>
      <c r="P301" s="6">
        <v>75</v>
      </c>
      <c r="Q301" s="6"/>
      <c r="R301" s="6"/>
      <c r="S301" s="62">
        <v>2014</v>
      </c>
      <c r="T301" s="6">
        <v>0</v>
      </c>
      <c r="U301" s="6">
        <v>0</v>
      </c>
      <c r="V301" s="43">
        <v>0</v>
      </c>
      <c r="W301" s="6" t="s">
        <v>77</v>
      </c>
    </row>
    <row r="302" spans="1:23" s="2" customFormat="1" ht="15">
      <c r="A302" s="66" t="s">
        <v>621</v>
      </c>
      <c r="B302" s="6" t="s">
        <v>79</v>
      </c>
      <c r="C302" s="19">
        <v>25301</v>
      </c>
      <c r="D302" s="26">
        <v>25301628</v>
      </c>
      <c r="E302" s="35" t="s">
        <v>263</v>
      </c>
      <c r="F302" s="47">
        <f t="shared" si="44"/>
        <v>15212</v>
      </c>
      <c r="G302" s="47">
        <f t="shared" si="45"/>
        <v>15212</v>
      </c>
      <c r="H302" s="47">
        <f t="shared" si="46"/>
        <v>15212</v>
      </c>
      <c r="I302" s="6">
        <v>400</v>
      </c>
      <c r="J302" s="45">
        <v>38.03</v>
      </c>
      <c r="K302" s="45">
        <v>38.03</v>
      </c>
      <c r="L302" s="6" t="s">
        <v>512</v>
      </c>
      <c r="M302" s="6" t="s">
        <v>2</v>
      </c>
      <c r="N302" s="6">
        <v>9</v>
      </c>
      <c r="O302" s="6">
        <v>25</v>
      </c>
      <c r="P302" s="6">
        <v>75</v>
      </c>
      <c r="Q302" s="6"/>
      <c r="R302" s="6"/>
      <c r="S302" s="62">
        <v>2014</v>
      </c>
      <c r="T302" s="6">
        <v>0</v>
      </c>
      <c r="U302" s="6">
        <v>0</v>
      </c>
      <c r="V302" s="43">
        <v>0</v>
      </c>
      <c r="W302" s="6" t="s">
        <v>77</v>
      </c>
    </row>
    <row r="303" spans="1:23" s="2" customFormat="1" ht="30">
      <c r="A303" s="66" t="s">
        <v>622</v>
      </c>
      <c r="B303" s="6" t="s">
        <v>79</v>
      </c>
      <c r="C303" s="19">
        <v>25301</v>
      </c>
      <c r="D303" s="26">
        <v>25301661</v>
      </c>
      <c r="E303" s="35" t="s">
        <v>350</v>
      </c>
      <c r="F303" s="47">
        <f t="shared" si="44"/>
        <v>3757.5000000000005</v>
      </c>
      <c r="G303" s="47">
        <f t="shared" si="45"/>
        <v>3757.5000000000005</v>
      </c>
      <c r="H303" s="47">
        <f t="shared" si="46"/>
        <v>3757.5000000000005</v>
      </c>
      <c r="I303" s="6">
        <v>50</v>
      </c>
      <c r="J303" s="45">
        <v>75.15</v>
      </c>
      <c r="K303" s="45">
        <v>75.15</v>
      </c>
      <c r="L303" s="6" t="s">
        <v>517</v>
      </c>
      <c r="M303" s="6" t="s">
        <v>2</v>
      </c>
      <c r="N303" s="6">
        <v>9</v>
      </c>
      <c r="O303" s="6">
        <v>25</v>
      </c>
      <c r="P303" s="6">
        <v>75</v>
      </c>
      <c r="Q303" s="6"/>
      <c r="R303" s="6"/>
      <c r="S303" s="62">
        <v>2014</v>
      </c>
      <c r="T303" s="6">
        <v>0</v>
      </c>
      <c r="U303" s="6">
        <v>0</v>
      </c>
      <c r="V303" s="43">
        <v>0</v>
      </c>
      <c r="W303" s="6" t="s">
        <v>77</v>
      </c>
    </row>
    <row r="304" spans="1:23" s="2" customFormat="1" ht="15">
      <c r="A304" s="66" t="s">
        <v>623</v>
      </c>
      <c r="B304" s="6" t="s">
        <v>79</v>
      </c>
      <c r="C304" s="19">
        <v>25301</v>
      </c>
      <c r="D304" s="26">
        <v>25301684</v>
      </c>
      <c r="E304" s="35" t="s">
        <v>220</v>
      </c>
      <c r="F304" s="47">
        <f aca="true" t="shared" si="47" ref="F304:F310">+I304*K304</f>
        <v>15066</v>
      </c>
      <c r="G304" s="47">
        <f aca="true" t="shared" si="48" ref="G304:G310">+F304</f>
        <v>15066</v>
      </c>
      <c r="H304" s="47">
        <f aca="true" t="shared" si="49" ref="H304:H310">+F304</f>
        <v>15066</v>
      </c>
      <c r="I304" s="6">
        <v>200</v>
      </c>
      <c r="J304" s="45">
        <v>75.33</v>
      </c>
      <c r="K304" s="45">
        <v>75.33</v>
      </c>
      <c r="L304" s="6" t="s">
        <v>512</v>
      </c>
      <c r="M304" s="6" t="s">
        <v>2</v>
      </c>
      <c r="N304" s="6">
        <v>9</v>
      </c>
      <c r="O304" s="6">
        <v>25</v>
      </c>
      <c r="P304" s="6">
        <v>75</v>
      </c>
      <c r="Q304" s="6"/>
      <c r="R304" s="6"/>
      <c r="S304" s="62">
        <v>2014</v>
      </c>
      <c r="T304" s="6">
        <v>0</v>
      </c>
      <c r="U304" s="6">
        <v>0</v>
      </c>
      <c r="V304" s="43">
        <v>0</v>
      </c>
      <c r="W304" s="6" t="s">
        <v>77</v>
      </c>
    </row>
    <row r="305" spans="1:23" s="2" customFormat="1" ht="45">
      <c r="A305" s="66" t="s">
        <v>624</v>
      </c>
      <c r="B305" s="6" t="s">
        <v>79</v>
      </c>
      <c r="C305" s="19">
        <v>25301</v>
      </c>
      <c r="D305" s="26">
        <v>25301684</v>
      </c>
      <c r="E305" s="35" t="s">
        <v>292</v>
      </c>
      <c r="F305" s="47">
        <f t="shared" si="47"/>
        <v>6847.5</v>
      </c>
      <c r="G305" s="47">
        <f t="shared" si="48"/>
        <v>6847.5</v>
      </c>
      <c r="H305" s="47">
        <f t="shared" si="49"/>
        <v>6847.5</v>
      </c>
      <c r="I305" s="6">
        <v>250</v>
      </c>
      <c r="J305" s="45">
        <v>27.39</v>
      </c>
      <c r="K305" s="45">
        <v>27.39</v>
      </c>
      <c r="L305" s="6" t="s">
        <v>512</v>
      </c>
      <c r="M305" s="6" t="s">
        <v>2</v>
      </c>
      <c r="N305" s="6">
        <v>9</v>
      </c>
      <c r="O305" s="6">
        <v>25</v>
      </c>
      <c r="P305" s="6">
        <v>75</v>
      </c>
      <c r="Q305" s="6"/>
      <c r="R305" s="6"/>
      <c r="S305" s="62">
        <v>2014</v>
      </c>
      <c r="T305" s="6">
        <v>0</v>
      </c>
      <c r="U305" s="6">
        <v>0</v>
      </c>
      <c r="V305" s="43">
        <v>0</v>
      </c>
      <c r="W305" s="6" t="s">
        <v>77</v>
      </c>
    </row>
    <row r="306" spans="1:23" s="2" customFormat="1" ht="15">
      <c r="A306" s="66" t="s">
        <v>625</v>
      </c>
      <c r="B306" s="6" t="s">
        <v>79</v>
      </c>
      <c r="C306" s="19">
        <v>25301</v>
      </c>
      <c r="D306" s="26">
        <v>25301737</v>
      </c>
      <c r="E306" s="35" t="s">
        <v>264</v>
      </c>
      <c r="F306" s="47">
        <f t="shared" si="47"/>
        <v>1717.5</v>
      </c>
      <c r="G306" s="47">
        <f t="shared" si="48"/>
        <v>1717.5</v>
      </c>
      <c r="H306" s="47">
        <f t="shared" si="49"/>
        <v>1717.5</v>
      </c>
      <c r="I306" s="6">
        <v>50</v>
      </c>
      <c r="J306" s="45">
        <v>34.38</v>
      </c>
      <c r="K306" s="45">
        <v>34.35</v>
      </c>
      <c r="L306" s="6" t="s">
        <v>512</v>
      </c>
      <c r="M306" s="6" t="s">
        <v>2</v>
      </c>
      <c r="N306" s="6">
        <v>9</v>
      </c>
      <c r="O306" s="6">
        <v>25</v>
      </c>
      <c r="P306" s="6">
        <v>75</v>
      </c>
      <c r="Q306" s="6"/>
      <c r="R306" s="6"/>
      <c r="S306" s="62">
        <v>2014</v>
      </c>
      <c r="T306" s="6">
        <v>0</v>
      </c>
      <c r="U306" s="6">
        <v>0</v>
      </c>
      <c r="V306" s="43">
        <v>0</v>
      </c>
      <c r="W306" s="6" t="s">
        <v>77</v>
      </c>
    </row>
    <row r="307" spans="1:23" s="2" customFormat="1" ht="30">
      <c r="A307" s="66" t="s">
        <v>626</v>
      </c>
      <c r="B307" s="6" t="s">
        <v>79</v>
      </c>
      <c r="C307" s="19">
        <v>25301</v>
      </c>
      <c r="D307" s="26">
        <v>25301833</v>
      </c>
      <c r="E307" s="35" t="s">
        <v>221</v>
      </c>
      <c r="F307" s="47">
        <f t="shared" si="47"/>
        <v>52514.975</v>
      </c>
      <c r="G307" s="47">
        <f t="shared" si="48"/>
        <v>52514.975</v>
      </c>
      <c r="H307" s="47">
        <f t="shared" si="49"/>
        <v>52514.975</v>
      </c>
      <c r="I307" s="6">
        <v>250</v>
      </c>
      <c r="J307" s="45">
        <v>210</v>
      </c>
      <c r="K307" s="45">
        <v>210.0599</v>
      </c>
      <c r="L307" s="6" t="s">
        <v>512</v>
      </c>
      <c r="M307" s="6" t="s">
        <v>2</v>
      </c>
      <c r="N307" s="6">
        <v>9</v>
      </c>
      <c r="O307" s="6">
        <v>25</v>
      </c>
      <c r="P307" s="6">
        <v>75</v>
      </c>
      <c r="Q307" s="6"/>
      <c r="R307" s="6"/>
      <c r="S307" s="62">
        <v>2014</v>
      </c>
      <c r="T307" s="6">
        <v>0</v>
      </c>
      <c r="U307" s="6">
        <v>0</v>
      </c>
      <c r="V307" s="43">
        <v>0</v>
      </c>
      <c r="W307" s="6" t="s">
        <v>77</v>
      </c>
    </row>
    <row r="308" spans="1:23" s="2" customFormat="1" ht="30">
      <c r="A308" s="66" t="s">
        <v>627</v>
      </c>
      <c r="B308" s="6" t="s">
        <v>79</v>
      </c>
      <c r="C308" s="19">
        <v>25301</v>
      </c>
      <c r="D308" s="26">
        <v>25301833</v>
      </c>
      <c r="E308" s="35" t="s">
        <v>351</v>
      </c>
      <c r="F308" s="47">
        <f t="shared" si="47"/>
        <v>19500</v>
      </c>
      <c r="G308" s="47">
        <f t="shared" si="48"/>
        <v>19500</v>
      </c>
      <c r="H308" s="47">
        <f t="shared" si="49"/>
        <v>19500</v>
      </c>
      <c r="I308" s="6">
        <v>300</v>
      </c>
      <c r="J308" s="45">
        <v>65</v>
      </c>
      <c r="K308" s="45">
        <v>65</v>
      </c>
      <c r="L308" s="6" t="s">
        <v>512</v>
      </c>
      <c r="M308" s="6" t="s">
        <v>2</v>
      </c>
      <c r="N308" s="6">
        <v>9</v>
      </c>
      <c r="O308" s="6">
        <v>25</v>
      </c>
      <c r="P308" s="6">
        <v>75</v>
      </c>
      <c r="Q308" s="6"/>
      <c r="R308" s="6"/>
      <c r="S308" s="62">
        <v>2014</v>
      </c>
      <c r="T308" s="6">
        <v>0</v>
      </c>
      <c r="U308" s="6">
        <v>0</v>
      </c>
      <c r="V308" s="43">
        <v>0</v>
      </c>
      <c r="W308" s="6" t="s">
        <v>77</v>
      </c>
    </row>
    <row r="309" spans="1:23" s="2" customFormat="1" ht="30">
      <c r="A309" s="66" t="s">
        <v>628</v>
      </c>
      <c r="B309" s="6" t="s">
        <v>79</v>
      </c>
      <c r="C309" s="19">
        <v>25301</v>
      </c>
      <c r="D309" s="26">
        <v>25301984</v>
      </c>
      <c r="E309" s="35" t="s">
        <v>423</v>
      </c>
      <c r="F309" s="47">
        <f t="shared" si="47"/>
        <v>16550</v>
      </c>
      <c r="G309" s="47">
        <f t="shared" si="48"/>
        <v>16550</v>
      </c>
      <c r="H309" s="47">
        <f t="shared" si="49"/>
        <v>16550</v>
      </c>
      <c r="I309" s="6">
        <v>50</v>
      </c>
      <c r="J309" s="45">
        <v>331</v>
      </c>
      <c r="K309" s="45">
        <v>331</v>
      </c>
      <c r="L309" s="6" t="s">
        <v>512</v>
      </c>
      <c r="M309" s="6" t="s">
        <v>2</v>
      </c>
      <c r="N309" s="6">
        <v>9</v>
      </c>
      <c r="O309" s="6">
        <v>25</v>
      </c>
      <c r="P309" s="6">
        <v>75</v>
      </c>
      <c r="Q309" s="6"/>
      <c r="R309" s="6"/>
      <c r="S309" s="62">
        <v>2014</v>
      </c>
      <c r="T309" s="6">
        <v>0</v>
      </c>
      <c r="U309" s="6">
        <v>0</v>
      </c>
      <c r="V309" s="43">
        <v>0</v>
      </c>
      <c r="W309" s="6" t="s">
        <v>77</v>
      </c>
    </row>
    <row r="310" spans="1:23" s="2" customFormat="1" ht="30">
      <c r="A310" s="66" t="s">
        <v>629</v>
      </c>
      <c r="B310" s="6" t="s">
        <v>79</v>
      </c>
      <c r="C310" s="19">
        <v>25301</v>
      </c>
      <c r="D310" s="26">
        <v>25302117</v>
      </c>
      <c r="E310" s="35" t="s">
        <v>222</v>
      </c>
      <c r="F310" s="47">
        <f t="shared" si="47"/>
        <v>20300</v>
      </c>
      <c r="G310" s="47">
        <f t="shared" si="48"/>
        <v>20300</v>
      </c>
      <c r="H310" s="47">
        <f t="shared" si="49"/>
        <v>20300</v>
      </c>
      <c r="I310" s="6">
        <v>700</v>
      </c>
      <c r="J310" s="45">
        <v>29.25</v>
      </c>
      <c r="K310" s="45">
        <v>29</v>
      </c>
      <c r="L310" s="6" t="s">
        <v>512</v>
      </c>
      <c r="M310" s="6" t="s">
        <v>2</v>
      </c>
      <c r="N310" s="6">
        <v>9</v>
      </c>
      <c r="O310" s="6">
        <v>25</v>
      </c>
      <c r="P310" s="6">
        <v>75</v>
      </c>
      <c r="Q310" s="6"/>
      <c r="R310" s="6"/>
      <c r="S310" s="62">
        <v>2014</v>
      </c>
      <c r="T310" s="6">
        <v>0</v>
      </c>
      <c r="U310" s="6">
        <v>0</v>
      </c>
      <c r="V310" s="43">
        <v>0</v>
      </c>
      <c r="W310" s="6" t="s">
        <v>77</v>
      </c>
    </row>
    <row r="311" spans="1:23" s="2" customFormat="1" ht="15">
      <c r="A311" s="6"/>
      <c r="B311" s="6"/>
      <c r="C311" s="16"/>
      <c r="D311" s="16"/>
      <c r="E311" s="51" t="s">
        <v>450</v>
      </c>
      <c r="F311" s="50">
        <f>SUM(F240:F310)</f>
        <v>1711128.5150000001</v>
      </c>
      <c r="G311" s="50">
        <f aca="true" t="shared" si="50" ref="G311:H311">SUM(G240:G310)</f>
        <v>1711128.5150000001</v>
      </c>
      <c r="H311" s="50">
        <f t="shared" si="50"/>
        <v>1711128.5150000001</v>
      </c>
      <c r="I311" s="6"/>
      <c r="J311" s="45"/>
      <c r="K311" s="45"/>
      <c r="L311" s="6"/>
      <c r="M311" s="6"/>
      <c r="N311" s="6"/>
      <c r="O311" s="6"/>
      <c r="P311" s="6"/>
      <c r="Q311" s="6"/>
      <c r="R311" s="6"/>
      <c r="S311" s="17"/>
      <c r="T311" s="6"/>
      <c r="U311" s="6"/>
      <c r="V311" s="43"/>
      <c r="W311" s="6"/>
    </row>
    <row r="312" spans="1:23" s="2" customFormat="1" ht="15">
      <c r="A312" s="6"/>
      <c r="B312" s="6"/>
      <c r="C312" s="16"/>
      <c r="D312" s="16"/>
      <c r="E312" s="40"/>
      <c r="F312" s="47"/>
      <c r="G312" s="47"/>
      <c r="H312" s="47"/>
      <c r="I312" s="6"/>
      <c r="J312" s="45"/>
      <c r="K312" s="45"/>
      <c r="L312" s="6"/>
      <c r="M312" s="6"/>
      <c r="N312" s="6"/>
      <c r="O312" s="6"/>
      <c r="P312" s="6"/>
      <c r="Q312" s="6"/>
      <c r="R312" s="6"/>
      <c r="S312" s="17"/>
      <c r="T312" s="6"/>
      <c r="U312" s="6"/>
      <c r="V312" s="43"/>
      <c r="W312" s="6"/>
    </row>
    <row r="313" spans="1:23" s="2" customFormat="1" ht="45">
      <c r="A313" s="66" t="s">
        <v>630</v>
      </c>
      <c r="B313" s="6" t="s">
        <v>79</v>
      </c>
      <c r="C313" s="19">
        <v>25401</v>
      </c>
      <c r="D313" s="26">
        <v>25400001</v>
      </c>
      <c r="E313" s="35" t="s">
        <v>223</v>
      </c>
      <c r="F313" s="47">
        <f aca="true" t="shared" si="51" ref="F313:F376">+I313*K313</f>
        <v>9612.4504413875</v>
      </c>
      <c r="G313" s="47">
        <f aca="true" t="shared" si="52" ref="G313:G376">+F313</f>
        <v>9612.4504413875</v>
      </c>
      <c r="H313" s="47">
        <f aca="true" t="shared" si="53" ref="H313:H376">+F313</f>
        <v>9612.4504413875</v>
      </c>
      <c r="I313" s="6">
        <v>50</v>
      </c>
      <c r="J313" s="45">
        <v>245</v>
      </c>
      <c r="K313" s="45">
        <f aca="true" t="shared" si="54" ref="K313:K320">J313*0.78468983195</f>
        <v>192.24900882775</v>
      </c>
      <c r="L313" s="6" t="s">
        <v>511</v>
      </c>
      <c r="M313" s="6" t="s">
        <v>2</v>
      </c>
      <c r="N313" s="6">
        <v>9</v>
      </c>
      <c r="O313" s="6">
        <v>25</v>
      </c>
      <c r="P313" s="6">
        <v>75</v>
      </c>
      <c r="Q313" s="6"/>
      <c r="R313" s="6"/>
      <c r="S313" s="62">
        <v>2014</v>
      </c>
      <c r="T313" s="6">
        <v>0</v>
      </c>
      <c r="U313" s="6">
        <v>0</v>
      </c>
      <c r="V313" s="43">
        <v>0</v>
      </c>
      <c r="W313" s="6" t="s">
        <v>77</v>
      </c>
    </row>
    <row r="314" spans="1:23" s="2" customFormat="1" ht="15">
      <c r="A314" s="66" t="s">
        <v>631</v>
      </c>
      <c r="B314" s="6" t="s">
        <v>79</v>
      </c>
      <c r="C314" s="19">
        <v>25401</v>
      </c>
      <c r="D314" s="26">
        <v>25300001</v>
      </c>
      <c r="E314" s="35" t="s">
        <v>92</v>
      </c>
      <c r="F314" s="47">
        <f t="shared" si="51"/>
        <v>1401.6129778290901</v>
      </c>
      <c r="G314" s="47">
        <f t="shared" si="52"/>
        <v>1401.6129778290901</v>
      </c>
      <c r="H314" s="47">
        <f t="shared" si="53"/>
        <v>1401.6129778290901</v>
      </c>
      <c r="I314" s="6">
        <v>10</v>
      </c>
      <c r="J314" s="45">
        <v>178.62</v>
      </c>
      <c r="K314" s="45">
        <f t="shared" si="54"/>
        <v>140.161297782909</v>
      </c>
      <c r="L314" s="6" t="s">
        <v>511</v>
      </c>
      <c r="M314" s="6" t="s">
        <v>2</v>
      </c>
      <c r="N314" s="6">
        <v>9</v>
      </c>
      <c r="O314" s="6">
        <v>25</v>
      </c>
      <c r="P314" s="6">
        <v>75</v>
      </c>
      <c r="Q314" s="6"/>
      <c r="R314" s="6"/>
      <c r="S314" s="62">
        <v>2014</v>
      </c>
      <c r="T314" s="6">
        <v>0</v>
      </c>
      <c r="U314" s="6">
        <v>0</v>
      </c>
      <c r="V314" s="43">
        <v>0</v>
      </c>
      <c r="W314" s="6" t="s">
        <v>77</v>
      </c>
    </row>
    <row r="315" spans="1:23" s="2" customFormat="1" ht="15">
      <c r="A315" s="66" t="s">
        <v>632</v>
      </c>
      <c r="B315" s="6" t="s">
        <v>79</v>
      </c>
      <c r="C315" s="19">
        <v>25401</v>
      </c>
      <c r="D315" s="26">
        <v>25300001</v>
      </c>
      <c r="E315" s="35" t="s">
        <v>148</v>
      </c>
      <c r="F315" s="47">
        <f t="shared" si="51"/>
        <v>1691.5558707346147</v>
      </c>
      <c r="G315" s="47">
        <f t="shared" si="52"/>
        <v>1691.5558707346147</v>
      </c>
      <c r="H315" s="47">
        <f t="shared" si="53"/>
        <v>1691.5558707346147</v>
      </c>
      <c r="I315" s="6">
        <v>10</v>
      </c>
      <c r="J315" s="45">
        <v>215.57</v>
      </c>
      <c r="K315" s="45">
        <f t="shared" si="54"/>
        <v>169.15558707346148</v>
      </c>
      <c r="L315" s="6" t="s">
        <v>511</v>
      </c>
      <c r="M315" s="6" t="s">
        <v>2</v>
      </c>
      <c r="N315" s="6">
        <v>9</v>
      </c>
      <c r="O315" s="6">
        <v>25</v>
      </c>
      <c r="P315" s="6">
        <v>75</v>
      </c>
      <c r="Q315" s="6"/>
      <c r="R315" s="6"/>
      <c r="S315" s="62">
        <v>2014</v>
      </c>
      <c r="T315" s="6">
        <v>0</v>
      </c>
      <c r="U315" s="6">
        <v>0</v>
      </c>
      <c r="V315" s="43">
        <v>0</v>
      </c>
      <c r="W315" s="6" t="s">
        <v>77</v>
      </c>
    </row>
    <row r="316" spans="1:23" s="2" customFormat="1" ht="30">
      <c r="A316" s="66" t="s">
        <v>633</v>
      </c>
      <c r="B316" s="6" t="s">
        <v>79</v>
      </c>
      <c r="C316" s="19">
        <v>25401</v>
      </c>
      <c r="D316" s="26">
        <v>25300051</v>
      </c>
      <c r="E316" s="35" t="s">
        <v>424</v>
      </c>
      <c r="F316" s="47">
        <f t="shared" si="51"/>
        <v>2607.602780553045</v>
      </c>
      <c r="G316" s="47">
        <f t="shared" si="52"/>
        <v>2607.602780553045</v>
      </c>
      <c r="H316" s="47">
        <f t="shared" si="53"/>
        <v>2607.602780553045</v>
      </c>
      <c r="I316" s="6">
        <v>10</v>
      </c>
      <c r="J316" s="45">
        <v>332.31</v>
      </c>
      <c r="K316" s="45">
        <f t="shared" si="54"/>
        <v>260.76027805530447</v>
      </c>
      <c r="L316" s="6" t="s">
        <v>511</v>
      </c>
      <c r="M316" s="6" t="s">
        <v>2</v>
      </c>
      <c r="N316" s="6">
        <v>9</v>
      </c>
      <c r="O316" s="6">
        <v>25</v>
      </c>
      <c r="P316" s="6">
        <v>75</v>
      </c>
      <c r="Q316" s="6"/>
      <c r="R316" s="6"/>
      <c r="S316" s="62">
        <v>2014</v>
      </c>
      <c r="T316" s="6">
        <v>0</v>
      </c>
      <c r="U316" s="6">
        <v>0</v>
      </c>
      <c r="V316" s="43">
        <v>0</v>
      </c>
      <c r="W316" s="6" t="s">
        <v>77</v>
      </c>
    </row>
    <row r="317" spans="1:23" s="2" customFormat="1" ht="30">
      <c r="A317" s="66" t="s">
        <v>634</v>
      </c>
      <c r="B317" s="6" t="s">
        <v>79</v>
      </c>
      <c r="C317" s="19">
        <v>25401</v>
      </c>
      <c r="D317" s="26">
        <v>25400011</v>
      </c>
      <c r="E317" s="35" t="s">
        <v>425</v>
      </c>
      <c r="F317" s="47">
        <f t="shared" si="51"/>
        <v>135.28052702818</v>
      </c>
      <c r="G317" s="47">
        <f t="shared" si="52"/>
        <v>135.28052702818</v>
      </c>
      <c r="H317" s="47">
        <f t="shared" si="53"/>
        <v>135.28052702818</v>
      </c>
      <c r="I317" s="6">
        <v>10</v>
      </c>
      <c r="J317" s="45">
        <v>17.24</v>
      </c>
      <c r="K317" s="45">
        <f t="shared" si="54"/>
        <v>13.528052702817998</v>
      </c>
      <c r="L317" s="6" t="s">
        <v>511</v>
      </c>
      <c r="M317" s="6" t="s">
        <v>2</v>
      </c>
      <c r="N317" s="6">
        <v>9</v>
      </c>
      <c r="O317" s="6">
        <v>25</v>
      </c>
      <c r="P317" s="6">
        <v>75</v>
      </c>
      <c r="Q317" s="6"/>
      <c r="R317" s="6"/>
      <c r="S317" s="62">
        <v>2014</v>
      </c>
      <c r="T317" s="6">
        <v>0</v>
      </c>
      <c r="U317" s="6">
        <v>0</v>
      </c>
      <c r="V317" s="43">
        <v>0</v>
      </c>
      <c r="W317" s="6" t="s">
        <v>77</v>
      </c>
    </row>
    <row r="318" spans="1:23" s="2" customFormat="1" ht="30">
      <c r="A318" s="66" t="s">
        <v>635</v>
      </c>
      <c r="B318" s="6" t="s">
        <v>79</v>
      </c>
      <c r="C318" s="19">
        <v>25401</v>
      </c>
      <c r="D318" s="26">
        <v>25400012</v>
      </c>
      <c r="E318" s="35" t="s">
        <v>426</v>
      </c>
      <c r="F318" s="47">
        <f t="shared" si="51"/>
        <v>1035.790578174</v>
      </c>
      <c r="G318" s="47">
        <f t="shared" si="52"/>
        <v>1035.790578174</v>
      </c>
      <c r="H318" s="47">
        <f t="shared" si="53"/>
        <v>1035.790578174</v>
      </c>
      <c r="I318" s="6">
        <v>10</v>
      </c>
      <c r="J318" s="45">
        <v>132</v>
      </c>
      <c r="K318" s="45">
        <f t="shared" si="54"/>
        <v>103.5790578174</v>
      </c>
      <c r="L318" s="6" t="s">
        <v>511</v>
      </c>
      <c r="M318" s="6" t="s">
        <v>2</v>
      </c>
      <c r="N318" s="6">
        <v>9</v>
      </c>
      <c r="O318" s="6">
        <v>25</v>
      </c>
      <c r="P318" s="6">
        <v>75</v>
      </c>
      <c r="Q318" s="6"/>
      <c r="R318" s="6"/>
      <c r="S318" s="62">
        <v>2014</v>
      </c>
      <c r="T318" s="6">
        <v>0</v>
      </c>
      <c r="U318" s="6">
        <v>0</v>
      </c>
      <c r="V318" s="43">
        <v>0</v>
      </c>
      <c r="W318" s="6" t="s">
        <v>77</v>
      </c>
    </row>
    <row r="319" spans="1:23" s="2" customFormat="1" ht="30">
      <c r="A319" s="66" t="s">
        <v>636</v>
      </c>
      <c r="B319" s="6" t="s">
        <v>79</v>
      </c>
      <c r="C319" s="19">
        <v>25401</v>
      </c>
      <c r="D319" s="26">
        <v>25400017</v>
      </c>
      <c r="E319" s="35" t="s">
        <v>149</v>
      </c>
      <c r="F319" s="47">
        <f t="shared" si="51"/>
        <v>11613.40951286</v>
      </c>
      <c r="G319" s="47">
        <f t="shared" si="52"/>
        <v>11613.40951286</v>
      </c>
      <c r="H319" s="47">
        <f t="shared" si="53"/>
        <v>11613.40951286</v>
      </c>
      <c r="I319" s="6">
        <v>50</v>
      </c>
      <c r="J319" s="45">
        <v>296</v>
      </c>
      <c r="K319" s="45">
        <f t="shared" si="54"/>
        <v>232.2681902572</v>
      </c>
      <c r="L319" s="6" t="s">
        <v>511</v>
      </c>
      <c r="M319" s="6" t="s">
        <v>2</v>
      </c>
      <c r="N319" s="6">
        <v>9</v>
      </c>
      <c r="O319" s="6">
        <v>25</v>
      </c>
      <c r="P319" s="6">
        <v>75</v>
      </c>
      <c r="Q319" s="6"/>
      <c r="R319" s="6"/>
      <c r="S319" s="62">
        <v>2014</v>
      </c>
      <c r="T319" s="6">
        <v>0</v>
      </c>
      <c r="U319" s="6">
        <v>0</v>
      </c>
      <c r="V319" s="43">
        <v>0</v>
      </c>
      <c r="W319" s="6" t="s">
        <v>77</v>
      </c>
    </row>
    <row r="320" spans="1:23" s="2" customFormat="1" ht="15">
      <c r="A320" s="66" t="s">
        <v>637</v>
      </c>
      <c r="B320" s="6" t="s">
        <v>79</v>
      </c>
      <c r="C320" s="19">
        <v>25401</v>
      </c>
      <c r="D320" s="26">
        <v>25100003</v>
      </c>
      <c r="E320" s="35" t="s">
        <v>352</v>
      </c>
      <c r="F320" s="47">
        <f t="shared" si="51"/>
        <v>1178.6041275889</v>
      </c>
      <c r="G320" s="47">
        <f t="shared" si="52"/>
        <v>1178.6041275889</v>
      </c>
      <c r="H320" s="47">
        <f t="shared" si="53"/>
        <v>1178.6041275889</v>
      </c>
      <c r="I320" s="6">
        <v>20</v>
      </c>
      <c r="J320" s="45">
        <v>75.1</v>
      </c>
      <c r="K320" s="45">
        <f t="shared" si="54"/>
        <v>58.930206379444996</v>
      </c>
      <c r="L320" s="6" t="s">
        <v>511</v>
      </c>
      <c r="M320" s="6" t="s">
        <v>2</v>
      </c>
      <c r="N320" s="6">
        <v>9</v>
      </c>
      <c r="O320" s="6">
        <v>25</v>
      </c>
      <c r="P320" s="6">
        <v>75</v>
      </c>
      <c r="Q320" s="6"/>
      <c r="R320" s="6"/>
      <c r="S320" s="62">
        <v>2014</v>
      </c>
      <c r="T320" s="6">
        <v>0</v>
      </c>
      <c r="U320" s="6">
        <v>0</v>
      </c>
      <c r="V320" s="43">
        <v>0</v>
      </c>
      <c r="W320" s="6" t="s">
        <v>77</v>
      </c>
    </row>
    <row r="321" spans="1:23" s="2" customFormat="1" ht="15">
      <c r="A321" s="66" t="s">
        <v>638</v>
      </c>
      <c r="B321" s="6" t="s">
        <v>79</v>
      </c>
      <c r="C321" s="19">
        <v>25401</v>
      </c>
      <c r="D321" s="26">
        <v>25400035</v>
      </c>
      <c r="E321" s="35" t="s">
        <v>353</v>
      </c>
      <c r="F321" s="47">
        <f t="shared" si="51"/>
        <v>2326.5268827485547</v>
      </c>
      <c r="G321" s="47">
        <f t="shared" si="52"/>
        <v>2326.5268827485547</v>
      </c>
      <c r="H321" s="47">
        <f t="shared" si="53"/>
        <v>2326.5268827485547</v>
      </c>
      <c r="I321" s="6">
        <v>30</v>
      </c>
      <c r="J321" s="45">
        <v>98.83</v>
      </c>
      <c r="K321" s="45">
        <f aca="true" t="shared" si="55" ref="K321:K384">J321*0.78468983195</f>
        <v>77.5508960916185</v>
      </c>
      <c r="L321" s="6" t="s">
        <v>511</v>
      </c>
      <c r="M321" s="6" t="s">
        <v>2</v>
      </c>
      <c r="N321" s="6">
        <v>9</v>
      </c>
      <c r="O321" s="6">
        <v>25</v>
      </c>
      <c r="P321" s="6">
        <v>75</v>
      </c>
      <c r="Q321" s="6"/>
      <c r="R321" s="6"/>
      <c r="S321" s="62">
        <v>2014</v>
      </c>
      <c r="T321" s="6">
        <v>0</v>
      </c>
      <c r="U321" s="6">
        <v>0</v>
      </c>
      <c r="V321" s="43">
        <v>0</v>
      </c>
      <c r="W321" s="6" t="s">
        <v>77</v>
      </c>
    </row>
    <row r="322" spans="1:23" s="2" customFormat="1" ht="15">
      <c r="A322" s="66" t="s">
        <v>639</v>
      </c>
      <c r="B322" s="6" t="s">
        <v>79</v>
      </c>
      <c r="C322" s="19">
        <v>25401</v>
      </c>
      <c r="D322" s="26">
        <v>25400035</v>
      </c>
      <c r="E322" s="35" t="s">
        <v>93</v>
      </c>
      <c r="F322" s="47">
        <f t="shared" si="51"/>
        <v>2543.9644351818997</v>
      </c>
      <c r="G322" s="47">
        <f t="shared" si="52"/>
        <v>2543.9644351818997</v>
      </c>
      <c r="H322" s="47">
        <f t="shared" si="53"/>
        <v>2543.9644351818997</v>
      </c>
      <c r="I322" s="6">
        <v>10</v>
      </c>
      <c r="J322" s="45">
        <v>324.2</v>
      </c>
      <c r="K322" s="45">
        <f t="shared" si="55"/>
        <v>254.39644351818998</v>
      </c>
      <c r="L322" s="6" t="s">
        <v>511</v>
      </c>
      <c r="M322" s="6" t="s">
        <v>2</v>
      </c>
      <c r="N322" s="6">
        <v>9</v>
      </c>
      <c r="O322" s="6">
        <v>25</v>
      </c>
      <c r="P322" s="6">
        <v>75</v>
      </c>
      <c r="Q322" s="6"/>
      <c r="R322" s="6"/>
      <c r="S322" s="62">
        <v>2014</v>
      </c>
      <c r="T322" s="6">
        <v>0</v>
      </c>
      <c r="U322" s="6">
        <v>0</v>
      </c>
      <c r="V322" s="43">
        <v>0</v>
      </c>
      <c r="W322" s="6" t="s">
        <v>77</v>
      </c>
    </row>
    <row r="323" spans="1:23" s="2" customFormat="1" ht="30">
      <c r="A323" s="66" t="s">
        <v>640</v>
      </c>
      <c r="B323" s="6" t="s">
        <v>79</v>
      </c>
      <c r="C323" s="19">
        <v>25401</v>
      </c>
      <c r="D323" s="26">
        <v>25400047</v>
      </c>
      <c r="E323" s="35" t="s">
        <v>150</v>
      </c>
      <c r="F323" s="47">
        <f t="shared" si="51"/>
        <v>221.0863601519125</v>
      </c>
      <c r="G323" s="47">
        <f t="shared" si="52"/>
        <v>221.0863601519125</v>
      </c>
      <c r="H323" s="47">
        <f t="shared" si="53"/>
        <v>221.0863601519125</v>
      </c>
      <c r="I323" s="6">
        <v>25</v>
      </c>
      <c r="J323" s="45">
        <v>11.27</v>
      </c>
      <c r="K323" s="45">
        <f t="shared" si="55"/>
        <v>8.8434544060765</v>
      </c>
      <c r="L323" s="6" t="s">
        <v>511</v>
      </c>
      <c r="M323" s="6" t="s">
        <v>2</v>
      </c>
      <c r="N323" s="6">
        <v>9</v>
      </c>
      <c r="O323" s="6">
        <v>25</v>
      </c>
      <c r="P323" s="6">
        <v>75</v>
      </c>
      <c r="Q323" s="6"/>
      <c r="R323" s="6"/>
      <c r="S323" s="62">
        <v>2014</v>
      </c>
      <c r="T323" s="6">
        <v>0</v>
      </c>
      <c r="U323" s="6">
        <v>0</v>
      </c>
      <c r="V323" s="43">
        <v>0</v>
      </c>
      <c r="W323" s="6" t="s">
        <v>77</v>
      </c>
    </row>
    <row r="324" spans="1:23" s="2" customFormat="1" ht="30">
      <c r="A324" s="66" t="s">
        <v>641</v>
      </c>
      <c r="B324" s="6" t="s">
        <v>79</v>
      </c>
      <c r="C324" s="19">
        <v>25401</v>
      </c>
      <c r="D324" s="26">
        <v>25400048</v>
      </c>
      <c r="E324" s="35" t="s">
        <v>224</v>
      </c>
      <c r="F324" s="47">
        <f t="shared" si="51"/>
        <v>423.732509253</v>
      </c>
      <c r="G324" s="47">
        <f t="shared" si="52"/>
        <v>423.732509253</v>
      </c>
      <c r="H324" s="47">
        <f t="shared" si="53"/>
        <v>423.732509253</v>
      </c>
      <c r="I324" s="6">
        <v>10</v>
      </c>
      <c r="J324" s="45">
        <v>54</v>
      </c>
      <c r="K324" s="45">
        <f t="shared" si="55"/>
        <v>42.3732509253</v>
      </c>
      <c r="L324" s="6" t="s">
        <v>511</v>
      </c>
      <c r="M324" s="6" t="s">
        <v>2</v>
      </c>
      <c r="N324" s="6">
        <v>9</v>
      </c>
      <c r="O324" s="6">
        <v>25</v>
      </c>
      <c r="P324" s="6">
        <v>75</v>
      </c>
      <c r="Q324" s="6"/>
      <c r="R324" s="6"/>
      <c r="S324" s="62">
        <v>2014</v>
      </c>
      <c r="T324" s="6">
        <v>0</v>
      </c>
      <c r="U324" s="6">
        <v>0</v>
      </c>
      <c r="V324" s="43">
        <v>0</v>
      </c>
      <c r="W324" s="6" t="s">
        <v>77</v>
      </c>
    </row>
    <row r="325" spans="1:23" s="2" customFormat="1" ht="45">
      <c r="A325" s="66" t="s">
        <v>642</v>
      </c>
      <c r="B325" s="6" t="s">
        <v>79</v>
      </c>
      <c r="C325" s="19">
        <v>25401</v>
      </c>
      <c r="D325" s="26">
        <v>25400064</v>
      </c>
      <c r="E325" s="35" t="s">
        <v>151</v>
      </c>
      <c r="F325" s="47">
        <f t="shared" si="51"/>
        <v>941.6277983399999</v>
      </c>
      <c r="G325" s="47">
        <f t="shared" si="52"/>
        <v>941.6277983399999</v>
      </c>
      <c r="H325" s="47">
        <f t="shared" si="53"/>
        <v>941.6277983399999</v>
      </c>
      <c r="I325" s="6">
        <v>30</v>
      </c>
      <c r="J325" s="45">
        <v>40</v>
      </c>
      <c r="K325" s="45">
        <f t="shared" si="55"/>
        <v>31.387593277999997</v>
      </c>
      <c r="L325" s="6" t="s">
        <v>511</v>
      </c>
      <c r="M325" s="6" t="s">
        <v>2</v>
      </c>
      <c r="N325" s="6">
        <v>9</v>
      </c>
      <c r="O325" s="6">
        <v>25</v>
      </c>
      <c r="P325" s="6">
        <v>75</v>
      </c>
      <c r="Q325" s="6"/>
      <c r="R325" s="6"/>
      <c r="S325" s="62">
        <v>2014</v>
      </c>
      <c r="T325" s="6">
        <v>0</v>
      </c>
      <c r="U325" s="6">
        <v>0</v>
      </c>
      <c r="V325" s="43">
        <v>0</v>
      </c>
      <c r="W325" s="6" t="s">
        <v>77</v>
      </c>
    </row>
    <row r="326" spans="1:23" s="2" customFormat="1" ht="30">
      <c r="A326" s="66" t="s">
        <v>643</v>
      </c>
      <c r="B326" s="6" t="s">
        <v>79</v>
      </c>
      <c r="C326" s="19">
        <v>25401</v>
      </c>
      <c r="D326" s="26">
        <v>25400090</v>
      </c>
      <c r="E326" s="35" t="s">
        <v>94</v>
      </c>
      <c r="F326" s="47">
        <f t="shared" si="51"/>
        <v>495.29622192683996</v>
      </c>
      <c r="G326" s="47">
        <f t="shared" si="52"/>
        <v>495.29622192683996</v>
      </c>
      <c r="H326" s="47">
        <f t="shared" si="53"/>
        <v>495.29622192683996</v>
      </c>
      <c r="I326" s="6">
        <v>10</v>
      </c>
      <c r="J326" s="45">
        <v>63.12</v>
      </c>
      <c r="K326" s="45">
        <f t="shared" si="55"/>
        <v>49.529622192683995</v>
      </c>
      <c r="L326" s="6" t="s">
        <v>511</v>
      </c>
      <c r="M326" s="6" t="s">
        <v>2</v>
      </c>
      <c r="N326" s="6">
        <v>9</v>
      </c>
      <c r="O326" s="6">
        <v>25</v>
      </c>
      <c r="P326" s="6">
        <v>75</v>
      </c>
      <c r="Q326" s="6"/>
      <c r="R326" s="6"/>
      <c r="S326" s="62">
        <v>2014</v>
      </c>
      <c r="T326" s="6">
        <v>0</v>
      </c>
      <c r="U326" s="6">
        <v>0</v>
      </c>
      <c r="V326" s="43">
        <v>0</v>
      </c>
      <c r="W326" s="6" t="s">
        <v>77</v>
      </c>
    </row>
    <row r="327" spans="1:23" s="2" customFormat="1" ht="30">
      <c r="A327" s="66" t="s">
        <v>644</v>
      </c>
      <c r="B327" s="6" t="s">
        <v>79</v>
      </c>
      <c r="C327" s="19">
        <v>25401</v>
      </c>
      <c r="D327" s="26">
        <v>25400100</v>
      </c>
      <c r="E327" s="35" t="s">
        <v>306</v>
      </c>
      <c r="F327" s="47">
        <f t="shared" si="51"/>
        <v>725.83809455375</v>
      </c>
      <c r="G327" s="47">
        <f t="shared" si="52"/>
        <v>725.83809455375</v>
      </c>
      <c r="H327" s="47">
        <f t="shared" si="53"/>
        <v>725.83809455375</v>
      </c>
      <c r="I327" s="6">
        <v>5</v>
      </c>
      <c r="J327" s="45">
        <v>185</v>
      </c>
      <c r="K327" s="45">
        <f t="shared" si="55"/>
        <v>145.16761891075</v>
      </c>
      <c r="L327" s="6" t="s">
        <v>511</v>
      </c>
      <c r="M327" s="6" t="s">
        <v>2</v>
      </c>
      <c r="N327" s="6">
        <v>9</v>
      </c>
      <c r="O327" s="6">
        <v>25</v>
      </c>
      <c r="P327" s="6">
        <v>75</v>
      </c>
      <c r="Q327" s="6"/>
      <c r="R327" s="6"/>
      <c r="S327" s="62">
        <v>2014</v>
      </c>
      <c r="T327" s="6">
        <v>0</v>
      </c>
      <c r="U327" s="6">
        <v>0</v>
      </c>
      <c r="V327" s="43">
        <v>0</v>
      </c>
      <c r="W327" s="6" t="s">
        <v>77</v>
      </c>
    </row>
    <row r="328" spans="1:23" s="2" customFormat="1" ht="60">
      <c r="A328" s="66" t="s">
        <v>645</v>
      </c>
      <c r="B328" s="6" t="s">
        <v>79</v>
      </c>
      <c r="C328" s="19">
        <v>25401</v>
      </c>
      <c r="D328" s="26">
        <v>24900026</v>
      </c>
      <c r="E328" s="35" t="s">
        <v>225</v>
      </c>
      <c r="F328" s="47">
        <f t="shared" si="51"/>
        <v>265.38210116549</v>
      </c>
      <c r="G328" s="47">
        <f t="shared" si="52"/>
        <v>265.38210116549</v>
      </c>
      <c r="H328" s="47">
        <f t="shared" si="53"/>
        <v>265.38210116549</v>
      </c>
      <c r="I328" s="6">
        <v>5</v>
      </c>
      <c r="J328" s="45">
        <v>67.64</v>
      </c>
      <c r="K328" s="45">
        <f t="shared" si="55"/>
        <v>53.076420233098</v>
      </c>
      <c r="L328" s="6" t="s">
        <v>511</v>
      </c>
      <c r="M328" s="6" t="s">
        <v>2</v>
      </c>
      <c r="N328" s="6">
        <v>9</v>
      </c>
      <c r="O328" s="6">
        <v>25</v>
      </c>
      <c r="P328" s="6">
        <v>75</v>
      </c>
      <c r="Q328" s="6"/>
      <c r="R328" s="6"/>
      <c r="S328" s="62">
        <v>2014</v>
      </c>
      <c r="T328" s="6">
        <v>0</v>
      </c>
      <c r="U328" s="6">
        <v>0</v>
      </c>
      <c r="V328" s="43">
        <v>0</v>
      </c>
      <c r="W328" s="6" t="s">
        <v>77</v>
      </c>
    </row>
    <row r="329" spans="1:23" s="2" customFormat="1" ht="90">
      <c r="A329" s="66" t="s">
        <v>646</v>
      </c>
      <c r="B329" s="6" t="s">
        <v>79</v>
      </c>
      <c r="C329" s="19">
        <v>25401</v>
      </c>
      <c r="D329" s="26">
        <v>24900026</v>
      </c>
      <c r="E329" s="35" t="s">
        <v>226</v>
      </c>
      <c r="F329" s="47">
        <f t="shared" si="51"/>
        <v>4513.69285134279</v>
      </c>
      <c r="G329" s="47">
        <f t="shared" si="52"/>
        <v>4513.69285134279</v>
      </c>
      <c r="H329" s="47">
        <f t="shared" si="53"/>
        <v>4513.69285134279</v>
      </c>
      <c r="I329" s="6">
        <v>10</v>
      </c>
      <c r="J329" s="45">
        <v>575.22</v>
      </c>
      <c r="K329" s="45">
        <f t="shared" si="55"/>
        <v>451.369285134279</v>
      </c>
      <c r="L329" s="6" t="s">
        <v>511</v>
      </c>
      <c r="M329" s="6" t="s">
        <v>2</v>
      </c>
      <c r="N329" s="6">
        <v>9</v>
      </c>
      <c r="O329" s="6">
        <v>25</v>
      </c>
      <c r="P329" s="6">
        <v>75</v>
      </c>
      <c r="Q329" s="6"/>
      <c r="R329" s="6"/>
      <c r="S329" s="62">
        <v>2014</v>
      </c>
      <c r="T329" s="6">
        <v>0</v>
      </c>
      <c r="U329" s="6">
        <v>0</v>
      </c>
      <c r="V329" s="43">
        <v>0</v>
      </c>
      <c r="W329" s="6" t="s">
        <v>77</v>
      </c>
    </row>
    <row r="330" spans="1:23" s="2" customFormat="1" ht="60">
      <c r="A330" s="66" t="s">
        <v>647</v>
      </c>
      <c r="B330" s="6" t="s">
        <v>79</v>
      </c>
      <c r="C330" s="19">
        <v>25401</v>
      </c>
      <c r="D330" s="26">
        <v>24900026</v>
      </c>
      <c r="E330" s="35" t="s">
        <v>427</v>
      </c>
      <c r="F330" s="47">
        <f t="shared" si="51"/>
        <v>5896.159397272299</v>
      </c>
      <c r="G330" s="47">
        <f t="shared" si="52"/>
        <v>5896.159397272299</v>
      </c>
      <c r="H330" s="47">
        <f t="shared" si="53"/>
        <v>5896.159397272299</v>
      </c>
      <c r="I330" s="6">
        <v>10</v>
      </c>
      <c r="J330" s="45">
        <v>751.4</v>
      </c>
      <c r="K330" s="45">
        <f t="shared" si="55"/>
        <v>589.6159397272299</v>
      </c>
      <c r="L330" s="6" t="s">
        <v>511</v>
      </c>
      <c r="M330" s="6" t="s">
        <v>2</v>
      </c>
      <c r="N330" s="6">
        <v>9</v>
      </c>
      <c r="O330" s="6">
        <v>25</v>
      </c>
      <c r="P330" s="6">
        <v>75</v>
      </c>
      <c r="Q330" s="6"/>
      <c r="R330" s="6"/>
      <c r="S330" s="62">
        <v>2014</v>
      </c>
      <c r="T330" s="6">
        <v>0</v>
      </c>
      <c r="U330" s="6">
        <v>0</v>
      </c>
      <c r="V330" s="43">
        <v>0</v>
      </c>
      <c r="W330" s="6" t="s">
        <v>77</v>
      </c>
    </row>
    <row r="331" spans="1:23" s="2" customFormat="1" ht="120">
      <c r="A331" s="66" t="s">
        <v>648</v>
      </c>
      <c r="B331" s="6" t="s">
        <v>79</v>
      </c>
      <c r="C331" s="19">
        <v>25401</v>
      </c>
      <c r="D331" s="26">
        <v>24900026</v>
      </c>
      <c r="E331" s="35" t="s">
        <v>227</v>
      </c>
      <c r="F331" s="47">
        <f t="shared" si="51"/>
        <v>14001.456078433435</v>
      </c>
      <c r="G331" s="47">
        <f t="shared" si="52"/>
        <v>14001.456078433435</v>
      </c>
      <c r="H331" s="47">
        <f t="shared" si="53"/>
        <v>14001.456078433435</v>
      </c>
      <c r="I331" s="6">
        <v>10</v>
      </c>
      <c r="J331" s="45">
        <v>1784.33</v>
      </c>
      <c r="K331" s="45">
        <f t="shared" si="55"/>
        <v>1400.1456078433434</v>
      </c>
      <c r="L331" s="6" t="s">
        <v>511</v>
      </c>
      <c r="M331" s="6" t="s">
        <v>2</v>
      </c>
      <c r="N331" s="6">
        <v>9</v>
      </c>
      <c r="O331" s="6">
        <v>25</v>
      </c>
      <c r="P331" s="6">
        <v>75</v>
      </c>
      <c r="Q331" s="6"/>
      <c r="R331" s="6"/>
      <c r="S331" s="62">
        <v>2014</v>
      </c>
      <c r="T331" s="6">
        <v>0</v>
      </c>
      <c r="U331" s="6">
        <v>0</v>
      </c>
      <c r="V331" s="43">
        <v>0</v>
      </c>
      <c r="W331" s="6" t="s">
        <v>77</v>
      </c>
    </row>
    <row r="332" spans="1:23" s="2" customFormat="1" ht="60">
      <c r="A332" s="66" t="s">
        <v>649</v>
      </c>
      <c r="B332" s="6" t="s">
        <v>79</v>
      </c>
      <c r="C332" s="19">
        <v>25401</v>
      </c>
      <c r="D332" s="26">
        <v>24900026</v>
      </c>
      <c r="E332" s="35" t="s">
        <v>228</v>
      </c>
      <c r="F332" s="47">
        <f t="shared" si="51"/>
        <v>1137.094035478745</v>
      </c>
      <c r="G332" s="47">
        <f t="shared" si="52"/>
        <v>1137.094035478745</v>
      </c>
      <c r="H332" s="47">
        <f t="shared" si="53"/>
        <v>1137.094035478745</v>
      </c>
      <c r="I332" s="6">
        <v>10</v>
      </c>
      <c r="J332" s="45">
        <v>144.91</v>
      </c>
      <c r="K332" s="45">
        <f t="shared" si="55"/>
        <v>113.70940354787449</v>
      </c>
      <c r="L332" s="6" t="s">
        <v>511</v>
      </c>
      <c r="M332" s="6" t="s">
        <v>2</v>
      </c>
      <c r="N332" s="6">
        <v>9</v>
      </c>
      <c r="O332" s="6">
        <v>25</v>
      </c>
      <c r="P332" s="6">
        <v>75</v>
      </c>
      <c r="Q332" s="6"/>
      <c r="R332" s="6"/>
      <c r="S332" s="62">
        <v>2014</v>
      </c>
      <c r="T332" s="6">
        <v>0</v>
      </c>
      <c r="U332" s="6">
        <v>0</v>
      </c>
      <c r="V332" s="43">
        <v>0</v>
      </c>
      <c r="W332" s="6" t="s">
        <v>77</v>
      </c>
    </row>
    <row r="333" spans="1:23" s="2" customFormat="1" ht="75">
      <c r="A333" s="66" t="s">
        <v>650</v>
      </c>
      <c r="B333" s="6" t="s">
        <v>79</v>
      </c>
      <c r="C333" s="19">
        <v>25401</v>
      </c>
      <c r="D333" s="26">
        <v>24900026</v>
      </c>
      <c r="E333" s="35" t="s">
        <v>428</v>
      </c>
      <c r="F333" s="47">
        <f t="shared" si="51"/>
        <v>705.1615174818675</v>
      </c>
      <c r="G333" s="47">
        <f t="shared" si="52"/>
        <v>705.1615174818675</v>
      </c>
      <c r="H333" s="47">
        <f t="shared" si="53"/>
        <v>705.1615174818675</v>
      </c>
      <c r="I333" s="6">
        <v>5</v>
      </c>
      <c r="J333" s="45">
        <v>179.73</v>
      </c>
      <c r="K333" s="45">
        <f t="shared" si="55"/>
        <v>141.0323034963735</v>
      </c>
      <c r="L333" s="6" t="s">
        <v>511</v>
      </c>
      <c r="M333" s="6" t="s">
        <v>2</v>
      </c>
      <c r="N333" s="6">
        <v>9</v>
      </c>
      <c r="O333" s="6">
        <v>25</v>
      </c>
      <c r="P333" s="6">
        <v>75</v>
      </c>
      <c r="Q333" s="6"/>
      <c r="R333" s="6"/>
      <c r="S333" s="62">
        <v>2014</v>
      </c>
      <c r="T333" s="6">
        <v>0</v>
      </c>
      <c r="U333" s="6">
        <v>0</v>
      </c>
      <c r="V333" s="43">
        <v>0</v>
      </c>
      <c r="W333" s="6" t="s">
        <v>77</v>
      </c>
    </row>
    <row r="334" spans="1:23" s="2" customFormat="1" ht="30">
      <c r="A334" s="66" t="s">
        <v>651</v>
      </c>
      <c r="B334" s="6" t="s">
        <v>79</v>
      </c>
      <c r="C334" s="19">
        <v>25401</v>
      </c>
      <c r="D334" s="26">
        <v>25400112</v>
      </c>
      <c r="E334" s="35" t="s">
        <v>95</v>
      </c>
      <c r="F334" s="47">
        <f t="shared" si="51"/>
        <v>585.3786146346999</v>
      </c>
      <c r="G334" s="47">
        <f t="shared" si="52"/>
        <v>585.3786146346999</v>
      </c>
      <c r="H334" s="47">
        <f t="shared" si="53"/>
        <v>585.3786146346999</v>
      </c>
      <c r="I334" s="6">
        <v>200</v>
      </c>
      <c r="J334" s="45">
        <v>3.73</v>
      </c>
      <c r="K334" s="45">
        <f t="shared" si="55"/>
        <v>2.9268930731735</v>
      </c>
      <c r="L334" s="6" t="s">
        <v>511</v>
      </c>
      <c r="M334" s="6" t="s">
        <v>2</v>
      </c>
      <c r="N334" s="6">
        <v>9</v>
      </c>
      <c r="O334" s="6">
        <v>25</v>
      </c>
      <c r="P334" s="6">
        <v>75</v>
      </c>
      <c r="Q334" s="6"/>
      <c r="R334" s="6"/>
      <c r="S334" s="62">
        <v>2014</v>
      </c>
      <c r="T334" s="6">
        <v>0</v>
      </c>
      <c r="U334" s="6">
        <v>0</v>
      </c>
      <c r="V334" s="43">
        <v>0</v>
      </c>
      <c r="W334" s="6" t="s">
        <v>77</v>
      </c>
    </row>
    <row r="335" spans="1:23" s="2" customFormat="1" ht="45">
      <c r="A335" s="66" t="s">
        <v>652</v>
      </c>
      <c r="B335" s="6" t="s">
        <v>79</v>
      </c>
      <c r="C335" s="19">
        <v>25401</v>
      </c>
      <c r="D335" s="26">
        <v>25400120</v>
      </c>
      <c r="E335" s="35" t="s">
        <v>152</v>
      </c>
      <c r="F335" s="47">
        <f t="shared" si="51"/>
        <v>385.471033047118</v>
      </c>
      <c r="G335" s="47">
        <f t="shared" si="52"/>
        <v>385.471033047118</v>
      </c>
      <c r="H335" s="47">
        <f t="shared" si="53"/>
        <v>385.471033047118</v>
      </c>
      <c r="I335" s="6">
        <v>1</v>
      </c>
      <c r="J335" s="45">
        <v>491.24</v>
      </c>
      <c r="K335" s="45">
        <f t="shared" si="55"/>
        <v>385.471033047118</v>
      </c>
      <c r="L335" s="6" t="s">
        <v>511</v>
      </c>
      <c r="M335" s="6" t="s">
        <v>2</v>
      </c>
      <c r="N335" s="6">
        <v>9</v>
      </c>
      <c r="O335" s="6">
        <v>25</v>
      </c>
      <c r="P335" s="6">
        <v>75</v>
      </c>
      <c r="Q335" s="6"/>
      <c r="R335" s="6"/>
      <c r="S335" s="62">
        <v>2014</v>
      </c>
      <c r="T335" s="6">
        <v>0</v>
      </c>
      <c r="U335" s="6">
        <v>0</v>
      </c>
      <c r="V335" s="43">
        <v>0</v>
      </c>
      <c r="W335" s="6" t="s">
        <v>77</v>
      </c>
    </row>
    <row r="336" spans="1:23" s="2" customFormat="1" ht="45">
      <c r="A336" s="66" t="s">
        <v>653</v>
      </c>
      <c r="B336" s="6" t="s">
        <v>79</v>
      </c>
      <c r="C336" s="19">
        <v>25401</v>
      </c>
      <c r="D336" s="26">
        <v>25100001</v>
      </c>
      <c r="E336" s="35" t="s">
        <v>229</v>
      </c>
      <c r="F336" s="47">
        <f t="shared" si="51"/>
        <v>1997.0356223127499</v>
      </c>
      <c r="G336" s="47">
        <f t="shared" si="52"/>
        <v>1997.0356223127499</v>
      </c>
      <c r="H336" s="47">
        <f t="shared" si="53"/>
        <v>1997.0356223127499</v>
      </c>
      <c r="I336" s="6">
        <v>20</v>
      </c>
      <c r="J336" s="45">
        <v>127.25</v>
      </c>
      <c r="K336" s="45">
        <f t="shared" si="55"/>
        <v>99.8517811156375</v>
      </c>
      <c r="L336" s="6" t="s">
        <v>511</v>
      </c>
      <c r="M336" s="6" t="s">
        <v>2</v>
      </c>
      <c r="N336" s="6">
        <v>9</v>
      </c>
      <c r="O336" s="6">
        <v>25</v>
      </c>
      <c r="P336" s="6">
        <v>75</v>
      </c>
      <c r="Q336" s="6"/>
      <c r="R336" s="6"/>
      <c r="S336" s="62">
        <v>2014</v>
      </c>
      <c r="T336" s="6">
        <v>0</v>
      </c>
      <c r="U336" s="6">
        <v>0</v>
      </c>
      <c r="V336" s="43">
        <v>0</v>
      </c>
      <c r="W336" s="6" t="s">
        <v>77</v>
      </c>
    </row>
    <row r="337" spans="1:23" s="2" customFormat="1" ht="30">
      <c r="A337" s="66" t="s">
        <v>654</v>
      </c>
      <c r="B337" s="6" t="s">
        <v>79</v>
      </c>
      <c r="C337" s="19">
        <v>25401</v>
      </c>
      <c r="D337" s="26">
        <v>25400148</v>
      </c>
      <c r="E337" s="35" t="s">
        <v>96</v>
      </c>
      <c r="F337" s="47">
        <f t="shared" si="51"/>
        <v>3823.0088612604</v>
      </c>
      <c r="G337" s="47">
        <f t="shared" si="52"/>
        <v>3823.0088612604</v>
      </c>
      <c r="H337" s="47">
        <f t="shared" si="53"/>
        <v>3823.0088612604</v>
      </c>
      <c r="I337" s="6">
        <v>100</v>
      </c>
      <c r="J337" s="45">
        <v>48.72</v>
      </c>
      <c r="K337" s="45">
        <f t="shared" si="55"/>
        <v>38.230088612604</v>
      </c>
      <c r="L337" s="6" t="s">
        <v>511</v>
      </c>
      <c r="M337" s="6" t="s">
        <v>2</v>
      </c>
      <c r="N337" s="6">
        <v>9</v>
      </c>
      <c r="O337" s="6">
        <v>25</v>
      </c>
      <c r="P337" s="6">
        <v>75</v>
      </c>
      <c r="Q337" s="6"/>
      <c r="R337" s="6"/>
      <c r="S337" s="62">
        <v>2014</v>
      </c>
      <c r="T337" s="6">
        <v>0</v>
      </c>
      <c r="U337" s="6">
        <v>0</v>
      </c>
      <c r="V337" s="43">
        <v>0</v>
      </c>
      <c r="W337" s="6" t="s">
        <v>77</v>
      </c>
    </row>
    <row r="338" spans="1:23" s="2" customFormat="1" ht="30">
      <c r="A338" s="66" t="s">
        <v>655</v>
      </c>
      <c r="B338" s="6" t="s">
        <v>79</v>
      </c>
      <c r="C338" s="19">
        <v>25401</v>
      </c>
      <c r="D338" s="26">
        <v>25400148</v>
      </c>
      <c r="E338" s="35" t="s">
        <v>97</v>
      </c>
      <c r="F338" s="47">
        <f t="shared" si="51"/>
        <v>164.7848647095</v>
      </c>
      <c r="G338" s="47">
        <f t="shared" si="52"/>
        <v>164.7848647095</v>
      </c>
      <c r="H338" s="47">
        <f t="shared" si="53"/>
        <v>164.7848647095</v>
      </c>
      <c r="I338" s="6">
        <v>100</v>
      </c>
      <c r="J338" s="45">
        <v>2.1</v>
      </c>
      <c r="K338" s="45">
        <f t="shared" si="55"/>
        <v>1.647848647095</v>
      </c>
      <c r="L338" s="6" t="s">
        <v>511</v>
      </c>
      <c r="M338" s="6" t="s">
        <v>2</v>
      </c>
      <c r="N338" s="6">
        <v>9</v>
      </c>
      <c r="O338" s="6">
        <v>25</v>
      </c>
      <c r="P338" s="6">
        <v>75</v>
      </c>
      <c r="Q338" s="6"/>
      <c r="R338" s="6"/>
      <c r="S338" s="62">
        <v>2014</v>
      </c>
      <c r="T338" s="6">
        <v>0</v>
      </c>
      <c r="U338" s="6">
        <v>0</v>
      </c>
      <c r="V338" s="43">
        <v>0</v>
      </c>
      <c r="W338" s="6" t="s">
        <v>77</v>
      </c>
    </row>
    <row r="339" spans="1:23" s="2" customFormat="1" ht="45">
      <c r="A339" s="66" t="s">
        <v>656</v>
      </c>
      <c r="B339" s="6" t="s">
        <v>79</v>
      </c>
      <c r="C339" s="19">
        <v>25401</v>
      </c>
      <c r="D339" s="26">
        <v>25301506</v>
      </c>
      <c r="E339" s="35" t="s">
        <v>429</v>
      </c>
      <c r="F339" s="47">
        <f t="shared" si="51"/>
        <v>8360.87015942725</v>
      </c>
      <c r="G339" s="47">
        <f t="shared" si="52"/>
        <v>8360.87015942725</v>
      </c>
      <c r="H339" s="47">
        <f t="shared" si="53"/>
        <v>8360.87015942725</v>
      </c>
      <c r="I339" s="6">
        <v>50</v>
      </c>
      <c r="J339" s="45">
        <v>213.1</v>
      </c>
      <c r="K339" s="45">
        <f t="shared" si="55"/>
        <v>167.21740318854498</v>
      </c>
      <c r="L339" s="6" t="s">
        <v>511</v>
      </c>
      <c r="M339" s="6" t="s">
        <v>2</v>
      </c>
      <c r="N339" s="6">
        <v>9</v>
      </c>
      <c r="O339" s="6">
        <v>25</v>
      </c>
      <c r="P339" s="6">
        <v>75</v>
      </c>
      <c r="Q339" s="6"/>
      <c r="R339" s="6"/>
      <c r="S339" s="62">
        <v>2014</v>
      </c>
      <c r="T339" s="6">
        <v>0</v>
      </c>
      <c r="U339" s="6">
        <v>0</v>
      </c>
      <c r="V339" s="43">
        <v>0</v>
      </c>
      <c r="W339" s="6" t="s">
        <v>77</v>
      </c>
    </row>
    <row r="340" spans="1:23" s="2" customFormat="1" ht="30">
      <c r="A340" s="66" t="s">
        <v>657</v>
      </c>
      <c r="B340" s="6" t="s">
        <v>79</v>
      </c>
      <c r="C340" s="19">
        <v>25401</v>
      </c>
      <c r="D340" s="26">
        <v>25301506</v>
      </c>
      <c r="E340" s="35" t="s">
        <v>98</v>
      </c>
      <c r="F340" s="47">
        <f t="shared" si="51"/>
        <v>1290.81477355775</v>
      </c>
      <c r="G340" s="47">
        <f t="shared" si="52"/>
        <v>1290.81477355775</v>
      </c>
      <c r="H340" s="47">
        <f t="shared" si="53"/>
        <v>1290.81477355775</v>
      </c>
      <c r="I340" s="6">
        <v>50</v>
      </c>
      <c r="J340" s="45">
        <v>32.9</v>
      </c>
      <c r="K340" s="45">
        <f t="shared" si="55"/>
        <v>25.816295471154998</v>
      </c>
      <c r="L340" s="6" t="s">
        <v>511</v>
      </c>
      <c r="M340" s="6" t="s">
        <v>2</v>
      </c>
      <c r="N340" s="6">
        <v>9</v>
      </c>
      <c r="O340" s="6">
        <v>25</v>
      </c>
      <c r="P340" s="6">
        <v>75</v>
      </c>
      <c r="Q340" s="6"/>
      <c r="R340" s="6"/>
      <c r="S340" s="62">
        <v>2014</v>
      </c>
      <c r="T340" s="6">
        <v>0</v>
      </c>
      <c r="U340" s="6">
        <v>0</v>
      </c>
      <c r="V340" s="43">
        <v>0</v>
      </c>
      <c r="W340" s="6" t="s">
        <v>77</v>
      </c>
    </row>
    <row r="341" spans="1:23" s="2" customFormat="1" ht="30">
      <c r="A341" s="66" t="s">
        <v>658</v>
      </c>
      <c r="B341" s="6" t="s">
        <v>79</v>
      </c>
      <c r="C341" s="19">
        <v>25401</v>
      </c>
      <c r="D341" s="26">
        <v>25400211</v>
      </c>
      <c r="E341" s="35" t="s">
        <v>307</v>
      </c>
      <c r="F341" s="47">
        <f t="shared" si="51"/>
        <v>4808.971635105575</v>
      </c>
      <c r="G341" s="47">
        <f t="shared" si="52"/>
        <v>4808.971635105575</v>
      </c>
      <c r="H341" s="47">
        <f t="shared" si="53"/>
        <v>4808.971635105575</v>
      </c>
      <c r="I341" s="6">
        <v>10</v>
      </c>
      <c r="J341" s="45">
        <v>612.85</v>
      </c>
      <c r="K341" s="45">
        <f t="shared" si="55"/>
        <v>480.8971635105575</v>
      </c>
      <c r="L341" s="6" t="s">
        <v>511</v>
      </c>
      <c r="M341" s="6" t="s">
        <v>2</v>
      </c>
      <c r="N341" s="6">
        <v>9</v>
      </c>
      <c r="O341" s="6">
        <v>25</v>
      </c>
      <c r="P341" s="6">
        <v>75</v>
      </c>
      <c r="Q341" s="6"/>
      <c r="R341" s="6"/>
      <c r="S341" s="62">
        <v>2014</v>
      </c>
      <c r="T341" s="6">
        <v>0</v>
      </c>
      <c r="U341" s="6">
        <v>0</v>
      </c>
      <c r="V341" s="43">
        <v>0</v>
      </c>
      <c r="W341" s="6" t="s">
        <v>77</v>
      </c>
    </row>
    <row r="342" spans="1:23" s="2" customFormat="1" ht="15">
      <c r="A342" s="66" t="s">
        <v>659</v>
      </c>
      <c r="B342" s="6" t="s">
        <v>79</v>
      </c>
      <c r="C342" s="19">
        <v>25401</v>
      </c>
      <c r="D342" s="26">
        <v>25400226</v>
      </c>
      <c r="E342" s="35" t="s">
        <v>153</v>
      </c>
      <c r="F342" s="47">
        <f t="shared" si="51"/>
        <v>41676.4463545284</v>
      </c>
      <c r="G342" s="47">
        <f t="shared" si="52"/>
        <v>41676.4463545284</v>
      </c>
      <c r="H342" s="47">
        <f t="shared" si="53"/>
        <v>41676.4463545284</v>
      </c>
      <c r="I342" s="6">
        <v>300</v>
      </c>
      <c r="J342" s="45">
        <v>177.04</v>
      </c>
      <c r="K342" s="45">
        <f t="shared" si="55"/>
        <v>138.921487848428</v>
      </c>
      <c r="L342" s="6" t="s">
        <v>511</v>
      </c>
      <c r="M342" s="6" t="s">
        <v>2</v>
      </c>
      <c r="N342" s="6">
        <v>9</v>
      </c>
      <c r="O342" s="6">
        <v>25</v>
      </c>
      <c r="P342" s="6">
        <v>75</v>
      </c>
      <c r="Q342" s="6"/>
      <c r="R342" s="6"/>
      <c r="S342" s="62">
        <v>2014</v>
      </c>
      <c r="T342" s="6">
        <v>0</v>
      </c>
      <c r="U342" s="6">
        <v>0</v>
      </c>
      <c r="V342" s="43">
        <v>0</v>
      </c>
      <c r="W342" s="6" t="s">
        <v>77</v>
      </c>
    </row>
    <row r="343" spans="1:23" s="2" customFormat="1" ht="15">
      <c r="A343" s="66" t="s">
        <v>660</v>
      </c>
      <c r="B343" s="6" t="s">
        <v>79</v>
      </c>
      <c r="C343" s="19">
        <v>25401</v>
      </c>
      <c r="D343" s="26">
        <v>25400226</v>
      </c>
      <c r="E343" s="35" t="s">
        <v>154</v>
      </c>
      <c r="F343" s="47">
        <f t="shared" si="51"/>
        <v>1712.3109167896923</v>
      </c>
      <c r="G343" s="47">
        <f t="shared" si="52"/>
        <v>1712.3109167896923</v>
      </c>
      <c r="H343" s="47">
        <f t="shared" si="53"/>
        <v>1712.3109167896923</v>
      </c>
      <c r="I343" s="6">
        <v>95</v>
      </c>
      <c r="J343" s="45">
        <v>22.97</v>
      </c>
      <c r="K343" s="45">
        <f t="shared" si="55"/>
        <v>18.0243254398915</v>
      </c>
      <c r="L343" s="6" t="s">
        <v>511</v>
      </c>
      <c r="M343" s="6" t="s">
        <v>2</v>
      </c>
      <c r="N343" s="6">
        <v>9</v>
      </c>
      <c r="O343" s="6">
        <v>25</v>
      </c>
      <c r="P343" s="6">
        <v>75</v>
      </c>
      <c r="Q343" s="6"/>
      <c r="R343" s="6"/>
      <c r="S343" s="62">
        <v>2014</v>
      </c>
      <c r="T343" s="6">
        <v>0</v>
      </c>
      <c r="U343" s="6">
        <v>0</v>
      </c>
      <c r="V343" s="43">
        <v>0</v>
      </c>
      <c r="W343" s="6" t="s">
        <v>77</v>
      </c>
    </row>
    <row r="344" spans="1:23" s="2" customFormat="1" ht="15">
      <c r="A344" s="66" t="s">
        <v>661</v>
      </c>
      <c r="B344" s="6" t="s">
        <v>79</v>
      </c>
      <c r="C344" s="19">
        <v>25401</v>
      </c>
      <c r="D344" s="26">
        <v>25400226</v>
      </c>
      <c r="E344" s="35" t="s">
        <v>155</v>
      </c>
      <c r="F344" s="47">
        <f t="shared" si="51"/>
        <v>1712.3109167896923</v>
      </c>
      <c r="G344" s="47">
        <f t="shared" si="52"/>
        <v>1712.3109167896923</v>
      </c>
      <c r="H344" s="47">
        <f t="shared" si="53"/>
        <v>1712.3109167896923</v>
      </c>
      <c r="I344" s="6">
        <v>95</v>
      </c>
      <c r="J344" s="45">
        <v>22.97</v>
      </c>
      <c r="K344" s="45">
        <f t="shared" si="55"/>
        <v>18.0243254398915</v>
      </c>
      <c r="L344" s="6" t="s">
        <v>511</v>
      </c>
      <c r="M344" s="6" t="s">
        <v>2</v>
      </c>
      <c r="N344" s="6">
        <v>9</v>
      </c>
      <c r="O344" s="6">
        <v>25</v>
      </c>
      <c r="P344" s="6">
        <v>75</v>
      </c>
      <c r="Q344" s="6"/>
      <c r="R344" s="6"/>
      <c r="S344" s="62">
        <v>2014</v>
      </c>
      <c r="T344" s="6">
        <v>0</v>
      </c>
      <c r="U344" s="6">
        <v>0</v>
      </c>
      <c r="V344" s="43">
        <v>0</v>
      </c>
      <c r="W344" s="6" t="s">
        <v>77</v>
      </c>
    </row>
    <row r="345" spans="1:23" s="2" customFormat="1" ht="15">
      <c r="A345" s="66" t="s">
        <v>662</v>
      </c>
      <c r="B345" s="6" t="s">
        <v>79</v>
      </c>
      <c r="C345" s="19">
        <v>25401</v>
      </c>
      <c r="D345" s="26">
        <v>25400226</v>
      </c>
      <c r="E345" s="35" t="s">
        <v>156</v>
      </c>
      <c r="F345" s="47">
        <f t="shared" si="51"/>
        <v>1712.3109167896923</v>
      </c>
      <c r="G345" s="47">
        <f t="shared" si="52"/>
        <v>1712.3109167896923</v>
      </c>
      <c r="H345" s="47">
        <f t="shared" si="53"/>
        <v>1712.3109167896923</v>
      </c>
      <c r="I345" s="6">
        <v>95</v>
      </c>
      <c r="J345" s="45">
        <v>22.97</v>
      </c>
      <c r="K345" s="45">
        <f t="shared" si="55"/>
        <v>18.0243254398915</v>
      </c>
      <c r="L345" s="6" t="s">
        <v>511</v>
      </c>
      <c r="M345" s="6" t="s">
        <v>2</v>
      </c>
      <c r="N345" s="6">
        <v>9</v>
      </c>
      <c r="O345" s="6">
        <v>25</v>
      </c>
      <c r="P345" s="6">
        <v>75</v>
      </c>
      <c r="Q345" s="6"/>
      <c r="R345" s="6"/>
      <c r="S345" s="62">
        <v>2014</v>
      </c>
      <c r="T345" s="6">
        <v>0</v>
      </c>
      <c r="U345" s="6">
        <v>0</v>
      </c>
      <c r="V345" s="43">
        <v>0</v>
      </c>
      <c r="W345" s="6" t="s">
        <v>77</v>
      </c>
    </row>
    <row r="346" spans="1:23" s="2" customFormat="1" ht="15">
      <c r="A346" s="66" t="s">
        <v>663</v>
      </c>
      <c r="B346" s="6" t="s">
        <v>79</v>
      </c>
      <c r="C346" s="19">
        <v>25401</v>
      </c>
      <c r="D346" s="26">
        <v>25400226</v>
      </c>
      <c r="E346" s="35" t="s">
        <v>430</v>
      </c>
      <c r="F346" s="47">
        <f t="shared" si="51"/>
        <v>1341.8196126345</v>
      </c>
      <c r="G346" s="47">
        <f t="shared" si="52"/>
        <v>1341.8196126345</v>
      </c>
      <c r="H346" s="47">
        <f t="shared" si="53"/>
        <v>1341.8196126345</v>
      </c>
      <c r="I346" s="6">
        <v>95</v>
      </c>
      <c r="J346" s="45">
        <v>18</v>
      </c>
      <c r="K346" s="45">
        <f t="shared" si="55"/>
        <v>14.124416975099999</v>
      </c>
      <c r="L346" s="6" t="s">
        <v>511</v>
      </c>
      <c r="M346" s="6" t="s">
        <v>2</v>
      </c>
      <c r="N346" s="6">
        <v>9</v>
      </c>
      <c r="O346" s="6">
        <v>25</v>
      </c>
      <c r="P346" s="6">
        <v>75</v>
      </c>
      <c r="Q346" s="6"/>
      <c r="R346" s="6"/>
      <c r="S346" s="62">
        <v>2014</v>
      </c>
      <c r="T346" s="6">
        <v>0</v>
      </c>
      <c r="U346" s="6">
        <v>0</v>
      </c>
      <c r="V346" s="43">
        <v>0</v>
      </c>
      <c r="W346" s="6" t="s">
        <v>77</v>
      </c>
    </row>
    <row r="347" spans="1:23" s="2" customFormat="1" ht="15">
      <c r="A347" s="66" t="s">
        <v>664</v>
      </c>
      <c r="B347" s="6" t="s">
        <v>79</v>
      </c>
      <c r="C347" s="19">
        <v>25401</v>
      </c>
      <c r="D347" s="26">
        <v>25400226</v>
      </c>
      <c r="E347" s="35" t="s">
        <v>431</v>
      </c>
      <c r="F347" s="47">
        <f t="shared" si="51"/>
        <v>1341.8196126345</v>
      </c>
      <c r="G347" s="47">
        <f t="shared" si="52"/>
        <v>1341.8196126345</v>
      </c>
      <c r="H347" s="47">
        <f t="shared" si="53"/>
        <v>1341.8196126345</v>
      </c>
      <c r="I347" s="6">
        <v>95</v>
      </c>
      <c r="J347" s="45">
        <v>18</v>
      </c>
      <c r="K347" s="45">
        <f t="shared" si="55"/>
        <v>14.124416975099999</v>
      </c>
      <c r="L347" s="6" t="s">
        <v>511</v>
      </c>
      <c r="M347" s="6" t="s">
        <v>2</v>
      </c>
      <c r="N347" s="6">
        <v>9</v>
      </c>
      <c r="O347" s="6">
        <v>25</v>
      </c>
      <c r="P347" s="6">
        <v>75</v>
      </c>
      <c r="Q347" s="6"/>
      <c r="R347" s="6"/>
      <c r="S347" s="62">
        <v>2014</v>
      </c>
      <c r="T347" s="6">
        <v>0</v>
      </c>
      <c r="U347" s="6">
        <v>0</v>
      </c>
      <c r="V347" s="43">
        <v>0</v>
      </c>
      <c r="W347" s="6" t="s">
        <v>77</v>
      </c>
    </row>
    <row r="348" spans="1:23" s="2" customFormat="1" ht="15">
      <c r="A348" s="66" t="s">
        <v>665</v>
      </c>
      <c r="B348" s="6" t="s">
        <v>79</v>
      </c>
      <c r="C348" s="19">
        <v>25401</v>
      </c>
      <c r="D348" s="26">
        <v>25400226</v>
      </c>
      <c r="E348" s="35" t="s">
        <v>432</v>
      </c>
      <c r="F348" s="47">
        <f t="shared" si="51"/>
        <v>1341.8196126345</v>
      </c>
      <c r="G348" s="47">
        <f t="shared" si="52"/>
        <v>1341.8196126345</v>
      </c>
      <c r="H348" s="47">
        <f t="shared" si="53"/>
        <v>1341.8196126345</v>
      </c>
      <c r="I348" s="6">
        <v>95</v>
      </c>
      <c r="J348" s="45">
        <v>18</v>
      </c>
      <c r="K348" s="45">
        <f t="shared" si="55"/>
        <v>14.124416975099999</v>
      </c>
      <c r="L348" s="6" t="s">
        <v>511</v>
      </c>
      <c r="M348" s="6" t="s">
        <v>2</v>
      </c>
      <c r="N348" s="6">
        <v>9</v>
      </c>
      <c r="O348" s="6">
        <v>25</v>
      </c>
      <c r="P348" s="6">
        <v>75</v>
      </c>
      <c r="Q348" s="6"/>
      <c r="R348" s="6"/>
      <c r="S348" s="62">
        <v>2014</v>
      </c>
      <c r="T348" s="6">
        <v>0</v>
      </c>
      <c r="U348" s="6">
        <v>0</v>
      </c>
      <c r="V348" s="43">
        <v>0</v>
      </c>
      <c r="W348" s="6" t="s">
        <v>77</v>
      </c>
    </row>
    <row r="349" spans="1:23" s="2" customFormat="1" ht="15">
      <c r="A349" s="66" t="s">
        <v>666</v>
      </c>
      <c r="B349" s="6" t="s">
        <v>79</v>
      </c>
      <c r="C349" s="19">
        <v>25401</v>
      </c>
      <c r="D349" s="26">
        <v>25400226</v>
      </c>
      <c r="E349" s="35" t="s">
        <v>433</v>
      </c>
      <c r="F349" s="47">
        <f t="shared" si="51"/>
        <v>541.4359840455</v>
      </c>
      <c r="G349" s="47">
        <f t="shared" si="52"/>
        <v>541.4359840455</v>
      </c>
      <c r="H349" s="47">
        <f t="shared" si="53"/>
        <v>541.4359840455</v>
      </c>
      <c r="I349" s="6">
        <v>30</v>
      </c>
      <c r="J349" s="45">
        <v>23</v>
      </c>
      <c r="K349" s="45">
        <f t="shared" si="55"/>
        <v>18.04786613485</v>
      </c>
      <c r="L349" s="6" t="s">
        <v>511</v>
      </c>
      <c r="M349" s="6" t="s">
        <v>2</v>
      </c>
      <c r="N349" s="6">
        <v>9</v>
      </c>
      <c r="O349" s="6">
        <v>25</v>
      </c>
      <c r="P349" s="6">
        <v>75</v>
      </c>
      <c r="Q349" s="6"/>
      <c r="R349" s="6"/>
      <c r="S349" s="62">
        <v>2014</v>
      </c>
      <c r="T349" s="6">
        <v>0</v>
      </c>
      <c r="U349" s="6">
        <v>0</v>
      </c>
      <c r="V349" s="43">
        <v>0</v>
      </c>
      <c r="W349" s="6" t="s">
        <v>77</v>
      </c>
    </row>
    <row r="350" spans="1:23" s="2" customFormat="1" ht="15">
      <c r="A350" s="66" t="s">
        <v>667</v>
      </c>
      <c r="B350" s="6" t="s">
        <v>79</v>
      </c>
      <c r="C350" s="19">
        <v>25401</v>
      </c>
      <c r="D350" s="26">
        <v>25400226</v>
      </c>
      <c r="E350" s="35" t="s">
        <v>434</v>
      </c>
      <c r="F350" s="47">
        <f t="shared" si="51"/>
        <v>541.4359840455</v>
      </c>
      <c r="G350" s="47">
        <f t="shared" si="52"/>
        <v>541.4359840455</v>
      </c>
      <c r="H350" s="47">
        <f t="shared" si="53"/>
        <v>541.4359840455</v>
      </c>
      <c r="I350" s="6">
        <v>30</v>
      </c>
      <c r="J350" s="45">
        <v>23</v>
      </c>
      <c r="K350" s="45">
        <f t="shared" si="55"/>
        <v>18.04786613485</v>
      </c>
      <c r="L350" s="6" t="s">
        <v>511</v>
      </c>
      <c r="M350" s="6" t="s">
        <v>2</v>
      </c>
      <c r="N350" s="6">
        <v>9</v>
      </c>
      <c r="O350" s="6">
        <v>25</v>
      </c>
      <c r="P350" s="6">
        <v>75</v>
      </c>
      <c r="Q350" s="6"/>
      <c r="R350" s="6"/>
      <c r="S350" s="62">
        <v>2014</v>
      </c>
      <c r="T350" s="6">
        <v>0</v>
      </c>
      <c r="U350" s="6">
        <v>0</v>
      </c>
      <c r="V350" s="43">
        <v>0</v>
      </c>
      <c r="W350" s="6" t="s">
        <v>77</v>
      </c>
    </row>
    <row r="351" spans="1:23" s="2" customFormat="1" ht="15">
      <c r="A351" s="66" t="s">
        <v>668</v>
      </c>
      <c r="B351" s="6" t="s">
        <v>79</v>
      </c>
      <c r="C351" s="19">
        <v>25401</v>
      </c>
      <c r="D351" s="26">
        <v>25400226</v>
      </c>
      <c r="E351" s="35" t="s">
        <v>435</v>
      </c>
      <c r="F351" s="47">
        <f t="shared" si="51"/>
        <v>541.4359840455</v>
      </c>
      <c r="G351" s="47">
        <f t="shared" si="52"/>
        <v>541.4359840455</v>
      </c>
      <c r="H351" s="47">
        <f t="shared" si="53"/>
        <v>541.4359840455</v>
      </c>
      <c r="I351" s="6">
        <v>30</v>
      </c>
      <c r="J351" s="45">
        <v>23</v>
      </c>
      <c r="K351" s="45">
        <f t="shared" si="55"/>
        <v>18.04786613485</v>
      </c>
      <c r="L351" s="6" t="s">
        <v>511</v>
      </c>
      <c r="M351" s="6" t="s">
        <v>2</v>
      </c>
      <c r="N351" s="6">
        <v>9</v>
      </c>
      <c r="O351" s="6">
        <v>25</v>
      </c>
      <c r="P351" s="6">
        <v>75</v>
      </c>
      <c r="Q351" s="6"/>
      <c r="R351" s="6"/>
      <c r="S351" s="62">
        <v>2014</v>
      </c>
      <c r="T351" s="6">
        <v>0</v>
      </c>
      <c r="U351" s="6">
        <v>0</v>
      </c>
      <c r="V351" s="43">
        <v>0</v>
      </c>
      <c r="W351" s="6" t="s">
        <v>77</v>
      </c>
    </row>
    <row r="352" spans="1:23" s="2" customFormat="1" ht="30">
      <c r="A352" s="66" t="s">
        <v>669</v>
      </c>
      <c r="B352" s="6" t="s">
        <v>79</v>
      </c>
      <c r="C352" s="19">
        <v>25401</v>
      </c>
      <c r="D352" s="26">
        <v>25400226</v>
      </c>
      <c r="E352" s="35" t="s">
        <v>99</v>
      </c>
      <c r="F352" s="47">
        <f t="shared" si="51"/>
        <v>3248.615904273</v>
      </c>
      <c r="G352" s="47">
        <f t="shared" si="52"/>
        <v>3248.615904273</v>
      </c>
      <c r="H352" s="47">
        <f t="shared" si="53"/>
        <v>3248.615904273</v>
      </c>
      <c r="I352" s="6">
        <v>30</v>
      </c>
      <c r="J352" s="45">
        <v>138</v>
      </c>
      <c r="K352" s="45">
        <f t="shared" si="55"/>
        <v>108.2871968091</v>
      </c>
      <c r="L352" s="6" t="s">
        <v>511</v>
      </c>
      <c r="M352" s="6" t="s">
        <v>2</v>
      </c>
      <c r="N352" s="6">
        <v>9</v>
      </c>
      <c r="O352" s="6">
        <v>25</v>
      </c>
      <c r="P352" s="6">
        <v>75</v>
      </c>
      <c r="Q352" s="6"/>
      <c r="R352" s="6"/>
      <c r="S352" s="62">
        <v>2014</v>
      </c>
      <c r="T352" s="6">
        <v>0</v>
      </c>
      <c r="U352" s="6">
        <v>0</v>
      </c>
      <c r="V352" s="43">
        <v>0</v>
      </c>
      <c r="W352" s="6" t="s">
        <v>77</v>
      </c>
    </row>
    <row r="353" spans="1:23" s="2" customFormat="1" ht="30">
      <c r="A353" s="66" t="s">
        <v>670</v>
      </c>
      <c r="B353" s="6" t="s">
        <v>79</v>
      </c>
      <c r="C353" s="19">
        <v>25401</v>
      </c>
      <c r="D353" s="26">
        <v>25400226</v>
      </c>
      <c r="E353" s="35" t="s">
        <v>100</v>
      </c>
      <c r="F353" s="47">
        <f t="shared" si="51"/>
        <v>4865.07695809</v>
      </c>
      <c r="G353" s="47">
        <f t="shared" si="52"/>
        <v>4865.07695809</v>
      </c>
      <c r="H353" s="47">
        <f t="shared" si="53"/>
        <v>4865.07695809</v>
      </c>
      <c r="I353" s="6">
        <v>50</v>
      </c>
      <c r="J353" s="45">
        <v>124</v>
      </c>
      <c r="K353" s="45">
        <f t="shared" si="55"/>
        <v>97.3015391618</v>
      </c>
      <c r="L353" s="6" t="s">
        <v>511</v>
      </c>
      <c r="M353" s="6" t="s">
        <v>2</v>
      </c>
      <c r="N353" s="6">
        <v>9</v>
      </c>
      <c r="O353" s="6">
        <v>25</v>
      </c>
      <c r="P353" s="6">
        <v>75</v>
      </c>
      <c r="Q353" s="6"/>
      <c r="R353" s="6"/>
      <c r="S353" s="62">
        <v>2014</v>
      </c>
      <c r="T353" s="6">
        <v>0</v>
      </c>
      <c r="U353" s="6">
        <v>0</v>
      </c>
      <c r="V353" s="43">
        <v>0</v>
      </c>
      <c r="W353" s="6" t="s">
        <v>77</v>
      </c>
    </row>
    <row r="354" spans="1:23" s="2" customFormat="1" ht="30">
      <c r="A354" s="66" t="s">
        <v>671</v>
      </c>
      <c r="B354" s="6" t="s">
        <v>79</v>
      </c>
      <c r="C354" s="19">
        <v>25401</v>
      </c>
      <c r="D354" s="26">
        <v>25400226</v>
      </c>
      <c r="E354" s="35" t="s">
        <v>101</v>
      </c>
      <c r="F354" s="47">
        <f t="shared" si="51"/>
        <v>901.216271994575</v>
      </c>
      <c r="G354" s="47">
        <f t="shared" si="52"/>
        <v>901.216271994575</v>
      </c>
      <c r="H354" s="47">
        <f t="shared" si="53"/>
        <v>901.216271994575</v>
      </c>
      <c r="I354" s="6">
        <v>50</v>
      </c>
      <c r="J354" s="45">
        <v>22.97</v>
      </c>
      <c r="K354" s="45">
        <f t="shared" si="55"/>
        <v>18.0243254398915</v>
      </c>
      <c r="L354" s="6" t="s">
        <v>511</v>
      </c>
      <c r="M354" s="6" t="s">
        <v>2</v>
      </c>
      <c r="N354" s="6">
        <v>9</v>
      </c>
      <c r="O354" s="6">
        <v>25</v>
      </c>
      <c r="P354" s="6">
        <v>75</v>
      </c>
      <c r="Q354" s="6"/>
      <c r="R354" s="6"/>
      <c r="S354" s="62">
        <v>2014</v>
      </c>
      <c r="T354" s="6">
        <v>0</v>
      </c>
      <c r="U354" s="6">
        <v>0</v>
      </c>
      <c r="V354" s="43">
        <v>0</v>
      </c>
      <c r="W354" s="6" t="s">
        <v>77</v>
      </c>
    </row>
    <row r="355" spans="1:23" s="2" customFormat="1" ht="30">
      <c r="A355" s="66" t="s">
        <v>672</v>
      </c>
      <c r="B355" s="6" t="s">
        <v>79</v>
      </c>
      <c r="C355" s="19">
        <v>25401</v>
      </c>
      <c r="D355" s="26">
        <v>25400226</v>
      </c>
      <c r="E355" s="35" t="s">
        <v>102</v>
      </c>
      <c r="F355" s="47">
        <f t="shared" si="51"/>
        <v>901.216271994575</v>
      </c>
      <c r="G355" s="47">
        <f t="shared" si="52"/>
        <v>901.216271994575</v>
      </c>
      <c r="H355" s="47">
        <f t="shared" si="53"/>
        <v>901.216271994575</v>
      </c>
      <c r="I355" s="6">
        <v>50</v>
      </c>
      <c r="J355" s="45">
        <v>22.97</v>
      </c>
      <c r="K355" s="45">
        <f t="shared" si="55"/>
        <v>18.0243254398915</v>
      </c>
      <c r="L355" s="6" t="s">
        <v>511</v>
      </c>
      <c r="M355" s="6" t="s">
        <v>2</v>
      </c>
      <c r="N355" s="6">
        <v>9</v>
      </c>
      <c r="O355" s="6">
        <v>25</v>
      </c>
      <c r="P355" s="6">
        <v>75</v>
      </c>
      <c r="Q355" s="6"/>
      <c r="R355" s="6"/>
      <c r="S355" s="62">
        <v>2014</v>
      </c>
      <c r="T355" s="6">
        <v>0</v>
      </c>
      <c r="U355" s="6">
        <v>0</v>
      </c>
      <c r="V355" s="43">
        <v>0</v>
      </c>
      <c r="W355" s="6" t="s">
        <v>77</v>
      </c>
    </row>
    <row r="356" spans="1:23" s="2" customFormat="1" ht="30">
      <c r="A356" s="66" t="s">
        <v>673</v>
      </c>
      <c r="B356" s="6" t="s">
        <v>79</v>
      </c>
      <c r="C356" s="19">
        <v>25401</v>
      </c>
      <c r="D356" s="26">
        <v>25400226</v>
      </c>
      <c r="E356" s="35" t="s">
        <v>103</v>
      </c>
      <c r="F356" s="47">
        <f t="shared" si="51"/>
        <v>500.6321127841</v>
      </c>
      <c r="G356" s="47">
        <f t="shared" si="52"/>
        <v>500.6321127841</v>
      </c>
      <c r="H356" s="47">
        <f t="shared" si="53"/>
        <v>500.6321127841</v>
      </c>
      <c r="I356" s="6">
        <v>50</v>
      </c>
      <c r="J356" s="45">
        <v>12.76</v>
      </c>
      <c r="K356" s="45">
        <f t="shared" si="55"/>
        <v>10.012642255682</v>
      </c>
      <c r="L356" s="6" t="s">
        <v>511</v>
      </c>
      <c r="M356" s="6" t="s">
        <v>2</v>
      </c>
      <c r="N356" s="6">
        <v>9</v>
      </c>
      <c r="O356" s="6">
        <v>25</v>
      </c>
      <c r="P356" s="6">
        <v>75</v>
      </c>
      <c r="Q356" s="6"/>
      <c r="R356" s="6"/>
      <c r="S356" s="62">
        <v>2014</v>
      </c>
      <c r="T356" s="6">
        <v>0</v>
      </c>
      <c r="U356" s="6">
        <v>0</v>
      </c>
      <c r="V356" s="43">
        <v>0</v>
      </c>
      <c r="W356" s="6" t="s">
        <v>77</v>
      </c>
    </row>
    <row r="357" spans="1:23" s="2" customFormat="1" ht="30">
      <c r="A357" s="66" t="s">
        <v>674</v>
      </c>
      <c r="B357" s="6" t="s">
        <v>79</v>
      </c>
      <c r="C357" s="19">
        <v>25401</v>
      </c>
      <c r="D357" s="26">
        <v>25400226</v>
      </c>
      <c r="E357" s="35" t="s">
        <v>104</v>
      </c>
      <c r="F357" s="47">
        <f t="shared" si="51"/>
        <v>4300.88496891795</v>
      </c>
      <c r="G357" s="47">
        <f t="shared" si="52"/>
        <v>4300.88496891795</v>
      </c>
      <c r="H357" s="47">
        <f t="shared" si="53"/>
        <v>4300.88496891795</v>
      </c>
      <c r="I357" s="6">
        <v>50</v>
      </c>
      <c r="J357" s="45">
        <v>109.62</v>
      </c>
      <c r="K357" s="45">
        <f t="shared" si="55"/>
        <v>86.017699378359</v>
      </c>
      <c r="L357" s="6" t="s">
        <v>511</v>
      </c>
      <c r="M357" s="6" t="s">
        <v>2</v>
      </c>
      <c r="N357" s="6">
        <v>9</v>
      </c>
      <c r="O357" s="6">
        <v>25</v>
      </c>
      <c r="P357" s="6">
        <v>75</v>
      </c>
      <c r="Q357" s="6"/>
      <c r="R357" s="6"/>
      <c r="S357" s="62">
        <v>2014</v>
      </c>
      <c r="T357" s="6">
        <v>0</v>
      </c>
      <c r="U357" s="6">
        <v>0</v>
      </c>
      <c r="V357" s="43">
        <v>0</v>
      </c>
      <c r="W357" s="6" t="s">
        <v>77</v>
      </c>
    </row>
    <row r="358" spans="1:23" s="2" customFormat="1" ht="30">
      <c r="A358" s="66" t="s">
        <v>675</v>
      </c>
      <c r="B358" s="6" t="s">
        <v>79</v>
      </c>
      <c r="C358" s="19">
        <v>25401</v>
      </c>
      <c r="D358" s="26">
        <v>25400226</v>
      </c>
      <c r="E358" s="35" t="s">
        <v>105</v>
      </c>
      <c r="F358" s="47">
        <f t="shared" si="51"/>
        <v>3272.1565992315</v>
      </c>
      <c r="G358" s="47">
        <f t="shared" si="52"/>
        <v>3272.1565992315</v>
      </c>
      <c r="H358" s="47">
        <f t="shared" si="53"/>
        <v>3272.1565992315</v>
      </c>
      <c r="I358" s="6">
        <v>30</v>
      </c>
      <c r="J358" s="45">
        <v>139</v>
      </c>
      <c r="K358" s="45">
        <f t="shared" si="55"/>
        <v>109.07188664105</v>
      </c>
      <c r="L358" s="6" t="s">
        <v>511</v>
      </c>
      <c r="M358" s="6" t="s">
        <v>2</v>
      </c>
      <c r="N358" s="6">
        <v>9</v>
      </c>
      <c r="O358" s="6">
        <v>25</v>
      </c>
      <c r="P358" s="6">
        <v>75</v>
      </c>
      <c r="Q358" s="6"/>
      <c r="R358" s="6"/>
      <c r="S358" s="62">
        <v>2014</v>
      </c>
      <c r="T358" s="6">
        <v>0</v>
      </c>
      <c r="U358" s="6">
        <v>0</v>
      </c>
      <c r="V358" s="43">
        <v>0</v>
      </c>
      <c r="W358" s="6" t="s">
        <v>77</v>
      </c>
    </row>
    <row r="359" spans="1:23" s="2" customFormat="1" ht="30">
      <c r="A359" s="66" t="s">
        <v>676</v>
      </c>
      <c r="B359" s="6" t="s">
        <v>79</v>
      </c>
      <c r="C359" s="19">
        <v>25401</v>
      </c>
      <c r="D359" s="26">
        <v>25400226</v>
      </c>
      <c r="E359" s="35" t="s">
        <v>436</v>
      </c>
      <c r="F359" s="47">
        <f t="shared" si="51"/>
        <v>5649.766790039999</v>
      </c>
      <c r="G359" s="47">
        <f t="shared" si="52"/>
        <v>5649.766790039999</v>
      </c>
      <c r="H359" s="47">
        <f t="shared" si="53"/>
        <v>5649.766790039999</v>
      </c>
      <c r="I359" s="6">
        <v>30</v>
      </c>
      <c r="J359" s="45">
        <v>240</v>
      </c>
      <c r="K359" s="45">
        <f t="shared" si="55"/>
        <v>188.32555966799998</v>
      </c>
      <c r="L359" s="6" t="s">
        <v>511</v>
      </c>
      <c r="M359" s="6" t="s">
        <v>2</v>
      </c>
      <c r="N359" s="6">
        <v>9</v>
      </c>
      <c r="O359" s="6">
        <v>25</v>
      </c>
      <c r="P359" s="6">
        <v>75</v>
      </c>
      <c r="Q359" s="6"/>
      <c r="R359" s="6"/>
      <c r="S359" s="62">
        <v>2014</v>
      </c>
      <c r="T359" s="6">
        <v>0</v>
      </c>
      <c r="U359" s="6">
        <v>0</v>
      </c>
      <c r="V359" s="43">
        <v>0</v>
      </c>
      <c r="W359" s="6" t="s">
        <v>77</v>
      </c>
    </row>
    <row r="360" spans="1:23" s="2" customFormat="1" ht="30">
      <c r="A360" s="66" t="s">
        <v>677</v>
      </c>
      <c r="B360" s="6" t="s">
        <v>79</v>
      </c>
      <c r="C360" s="19">
        <v>25401</v>
      </c>
      <c r="D360" s="26">
        <v>25400226</v>
      </c>
      <c r="E360" s="35" t="s">
        <v>157</v>
      </c>
      <c r="F360" s="47">
        <f t="shared" si="51"/>
        <v>221.2825326099</v>
      </c>
      <c r="G360" s="47">
        <f t="shared" si="52"/>
        <v>221.2825326099</v>
      </c>
      <c r="H360" s="47">
        <f t="shared" si="53"/>
        <v>221.2825326099</v>
      </c>
      <c r="I360" s="6">
        <v>20</v>
      </c>
      <c r="J360" s="45">
        <v>14.1</v>
      </c>
      <c r="K360" s="45">
        <f t="shared" si="55"/>
        <v>11.064126630495</v>
      </c>
      <c r="L360" s="6" t="s">
        <v>511</v>
      </c>
      <c r="M360" s="6" t="s">
        <v>2</v>
      </c>
      <c r="N360" s="6">
        <v>9</v>
      </c>
      <c r="O360" s="6">
        <v>25</v>
      </c>
      <c r="P360" s="6">
        <v>75</v>
      </c>
      <c r="Q360" s="6"/>
      <c r="R360" s="6"/>
      <c r="S360" s="62">
        <v>2014</v>
      </c>
      <c r="T360" s="6">
        <v>0</v>
      </c>
      <c r="U360" s="6">
        <v>0</v>
      </c>
      <c r="V360" s="43">
        <v>0</v>
      </c>
      <c r="W360" s="6" t="s">
        <v>77</v>
      </c>
    </row>
    <row r="361" spans="1:23" s="2" customFormat="1" ht="30">
      <c r="A361" s="66" t="s">
        <v>678</v>
      </c>
      <c r="B361" s="6" t="s">
        <v>79</v>
      </c>
      <c r="C361" s="19">
        <v>25401</v>
      </c>
      <c r="D361" s="26">
        <v>25400226</v>
      </c>
      <c r="E361" s="35" t="s">
        <v>158</v>
      </c>
      <c r="F361" s="47">
        <f t="shared" si="51"/>
        <v>221.2825326099</v>
      </c>
      <c r="G361" s="47">
        <f t="shared" si="52"/>
        <v>221.2825326099</v>
      </c>
      <c r="H361" s="47">
        <f t="shared" si="53"/>
        <v>221.2825326099</v>
      </c>
      <c r="I361" s="6">
        <v>20</v>
      </c>
      <c r="J361" s="45">
        <v>14.1</v>
      </c>
      <c r="K361" s="45">
        <f t="shared" si="55"/>
        <v>11.064126630495</v>
      </c>
      <c r="L361" s="6" t="s">
        <v>511</v>
      </c>
      <c r="M361" s="6" t="s">
        <v>2</v>
      </c>
      <c r="N361" s="6">
        <v>9</v>
      </c>
      <c r="O361" s="6">
        <v>25</v>
      </c>
      <c r="P361" s="6">
        <v>75</v>
      </c>
      <c r="Q361" s="6"/>
      <c r="R361" s="6"/>
      <c r="S361" s="62">
        <v>2014</v>
      </c>
      <c r="T361" s="6">
        <v>0</v>
      </c>
      <c r="U361" s="6">
        <v>0</v>
      </c>
      <c r="V361" s="43">
        <v>0</v>
      </c>
      <c r="W361" s="6" t="s">
        <v>77</v>
      </c>
    </row>
    <row r="362" spans="1:23" s="2" customFormat="1" ht="30">
      <c r="A362" s="66" t="s">
        <v>679</v>
      </c>
      <c r="B362" s="6" t="s">
        <v>79</v>
      </c>
      <c r="C362" s="19">
        <v>25401</v>
      </c>
      <c r="D362" s="26">
        <v>25400226</v>
      </c>
      <c r="E362" s="35" t="s">
        <v>106</v>
      </c>
      <c r="F362" s="47">
        <f t="shared" si="51"/>
        <v>14830.637823854999</v>
      </c>
      <c r="G362" s="47">
        <f t="shared" si="52"/>
        <v>14830.637823854999</v>
      </c>
      <c r="H362" s="47">
        <f t="shared" si="53"/>
        <v>14830.637823854999</v>
      </c>
      <c r="I362" s="6">
        <v>20</v>
      </c>
      <c r="J362" s="45">
        <v>945</v>
      </c>
      <c r="K362" s="45">
        <f t="shared" si="55"/>
        <v>741.53189119275</v>
      </c>
      <c r="L362" s="6" t="s">
        <v>511</v>
      </c>
      <c r="M362" s="6" t="s">
        <v>2</v>
      </c>
      <c r="N362" s="6">
        <v>9</v>
      </c>
      <c r="O362" s="6">
        <v>25</v>
      </c>
      <c r="P362" s="6">
        <v>75</v>
      </c>
      <c r="Q362" s="6"/>
      <c r="R362" s="6"/>
      <c r="S362" s="62">
        <v>2014</v>
      </c>
      <c r="T362" s="6">
        <v>0</v>
      </c>
      <c r="U362" s="6">
        <v>0</v>
      </c>
      <c r="V362" s="43">
        <v>0</v>
      </c>
      <c r="W362" s="6" t="s">
        <v>77</v>
      </c>
    </row>
    <row r="363" spans="1:23" s="2" customFormat="1" ht="30">
      <c r="A363" s="66" t="s">
        <v>680</v>
      </c>
      <c r="B363" s="6" t="s">
        <v>79</v>
      </c>
      <c r="C363" s="19">
        <v>25401</v>
      </c>
      <c r="D363" s="26">
        <v>25400230</v>
      </c>
      <c r="E363" s="35" t="s">
        <v>308</v>
      </c>
      <c r="F363" s="47">
        <f t="shared" si="51"/>
        <v>1014.5254837281549</v>
      </c>
      <c r="G363" s="47">
        <f t="shared" si="52"/>
        <v>1014.5254837281549</v>
      </c>
      <c r="H363" s="47">
        <f t="shared" si="53"/>
        <v>1014.5254837281549</v>
      </c>
      <c r="I363" s="6">
        <v>10</v>
      </c>
      <c r="J363" s="45">
        <v>129.29</v>
      </c>
      <c r="K363" s="45">
        <f t="shared" si="55"/>
        <v>101.45254837281549</v>
      </c>
      <c r="L363" s="6" t="s">
        <v>511</v>
      </c>
      <c r="M363" s="6" t="s">
        <v>2</v>
      </c>
      <c r="N363" s="6">
        <v>9</v>
      </c>
      <c r="O363" s="6">
        <v>25</v>
      </c>
      <c r="P363" s="6">
        <v>75</v>
      </c>
      <c r="Q363" s="6"/>
      <c r="R363" s="6"/>
      <c r="S363" s="62">
        <v>2014</v>
      </c>
      <c r="T363" s="6">
        <v>0</v>
      </c>
      <c r="U363" s="6">
        <v>0</v>
      </c>
      <c r="V363" s="43">
        <v>0</v>
      </c>
      <c r="W363" s="6" t="s">
        <v>77</v>
      </c>
    </row>
    <row r="364" spans="1:23" s="2" customFormat="1" ht="15">
      <c r="A364" s="66" t="s">
        <v>681</v>
      </c>
      <c r="B364" s="6" t="s">
        <v>79</v>
      </c>
      <c r="C364" s="19">
        <v>25401</v>
      </c>
      <c r="D364" s="26">
        <v>23200004</v>
      </c>
      <c r="E364" s="35" t="s">
        <v>107</v>
      </c>
      <c r="F364" s="47">
        <f t="shared" si="51"/>
        <v>42.21631295891</v>
      </c>
      <c r="G364" s="47">
        <f t="shared" si="52"/>
        <v>42.21631295891</v>
      </c>
      <c r="H364" s="47">
        <f t="shared" si="53"/>
        <v>42.21631295891</v>
      </c>
      <c r="I364" s="6">
        <v>10</v>
      </c>
      <c r="J364" s="45">
        <v>5.38</v>
      </c>
      <c r="K364" s="45">
        <f t="shared" si="55"/>
        <v>4.221631295891</v>
      </c>
      <c r="L364" s="6" t="s">
        <v>511</v>
      </c>
      <c r="M364" s="6" t="s">
        <v>2</v>
      </c>
      <c r="N364" s="6">
        <v>9</v>
      </c>
      <c r="O364" s="6">
        <v>25</v>
      </c>
      <c r="P364" s="6">
        <v>75</v>
      </c>
      <c r="Q364" s="6"/>
      <c r="R364" s="6"/>
      <c r="S364" s="62">
        <v>2014</v>
      </c>
      <c r="T364" s="6">
        <v>0</v>
      </c>
      <c r="U364" s="6">
        <v>0</v>
      </c>
      <c r="V364" s="43">
        <v>0</v>
      </c>
      <c r="W364" s="6" t="s">
        <v>77</v>
      </c>
    </row>
    <row r="365" spans="1:23" s="2" customFormat="1" ht="15">
      <c r="A365" s="66" t="s">
        <v>682</v>
      </c>
      <c r="B365" s="6" t="s">
        <v>79</v>
      </c>
      <c r="C365" s="19">
        <v>25401</v>
      </c>
      <c r="D365" s="26">
        <v>23200004</v>
      </c>
      <c r="E365" s="35" t="s">
        <v>108</v>
      </c>
      <c r="F365" s="47">
        <f t="shared" si="51"/>
        <v>109.856576473</v>
      </c>
      <c r="G365" s="47">
        <f t="shared" si="52"/>
        <v>109.856576473</v>
      </c>
      <c r="H365" s="47">
        <f t="shared" si="53"/>
        <v>109.856576473</v>
      </c>
      <c r="I365" s="6">
        <v>10</v>
      </c>
      <c r="J365" s="45">
        <v>14</v>
      </c>
      <c r="K365" s="45">
        <f t="shared" si="55"/>
        <v>10.9856576473</v>
      </c>
      <c r="L365" s="6" t="s">
        <v>511</v>
      </c>
      <c r="M365" s="6" t="s">
        <v>2</v>
      </c>
      <c r="N365" s="6">
        <v>9</v>
      </c>
      <c r="O365" s="6">
        <v>25</v>
      </c>
      <c r="P365" s="6">
        <v>75</v>
      </c>
      <c r="Q365" s="6"/>
      <c r="R365" s="6"/>
      <c r="S365" s="62">
        <v>2014</v>
      </c>
      <c r="T365" s="6">
        <v>0</v>
      </c>
      <c r="U365" s="6">
        <v>0</v>
      </c>
      <c r="V365" s="43">
        <v>0</v>
      </c>
      <c r="W365" s="6" t="s">
        <v>77</v>
      </c>
    </row>
    <row r="366" spans="1:23" s="2" customFormat="1" ht="30">
      <c r="A366" s="66" t="s">
        <v>683</v>
      </c>
      <c r="B366" s="6" t="s">
        <v>79</v>
      </c>
      <c r="C366" s="19">
        <v>25401</v>
      </c>
      <c r="D366" s="26">
        <v>25400242</v>
      </c>
      <c r="E366" s="35" t="s">
        <v>159</v>
      </c>
      <c r="F366" s="47">
        <f t="shared" si="51"/>
        <v>904.43350030557</v>
      </c>
      <c r="G366" s="47">
        <f t="shared" si="52"/>
        <v>904.43350030557</v>
      </c>
      <c r="H366" s="47">
        <f t="shared" si="53"/>
        <v>904.43350030557</v>
      </c>
      <c r="I366" s="6">
        <v>10</v>
      </c>
      <c r="J366" s="45">
        <v>115.26</v>
      </c>
      <c r="K366" s="45">
        <f t="shared" si="55"/>
        <v>90.443350030557</v>
      </c>
      <c r="L366" s="6" t="s">
        <v>511</v>
      </c>
      <c r="M366" s="6" t="s">
        <v>2</v>
      </c>
      <c r="N366" s="6">
        <v>9</v>
      </c>
      <c r="O366" s="6">
        <v>25</v>
      </c>
      <c r="P366" s="6">
        <v>75</v>
      </c>
      <c r="Q366" s="6"/>
      <c r="R366" s="6"/>
      <c r="S366" s="62">
        <v>2014</v>
      </c>
      <c r="T366" s="6">
        <v>0</v>
      </c>
      <c r="U366" s="6">
        <v>0</v>
      </c>
      <c r="V366" s="43">
        <v>0</v>
      </c>
      <c r="W366" s="6" t="s">
        <v>77</v>
      </c>
    </row>
    <row r="367" spans="1:23" s="2" customFormat="1" ht="15">
      <c r="A367" s="66" t="s">
        <v>684</v>
      </c>
      <c r="B367" s="6" t="s">
        <v>79</v>
      </c>
      <c r="C367" s="19">
        <v>25401</v>
      </c>
      <c r="D367" s="26">
        <v>25400254</v>
      </c>
      <c r="E367" s="35" t="s">
        <v>109</v>
      </c>
      <c r="F367" s="47">
        <f t="shared" si="51"/>
        <v>236.740922299315</v>
      </c>
      <c r="G367" s="47">
        <f t="shared" si="52"/>
        <v>236.740922299315</v>
      </c>
      <c r="H367" s="47">
        <f t="shared" si="53"/>
        <v>236.740922299315</v>
      </c>
      <c r="I367" s="6">
        <v>10</v>
      </c>
      <c r="J367" s="45">
        <v>30.17</v>
      </c>
      <c r="K367" s="45">
        <f t="shared" si="55"/>
        <v>23.6740922299315</v>
      </c>
      <c r="L367" s="6" t="s">
        <v>511</v>
      </c>
      <c r="M367" s="6" t="s">
        <v>2</v>
      </c>
      <c r="N367" s="6">
        <v>9</v>
      </c>
      <c r="O367" s="6">
        <v>25</v>
      </c>
      <c r="P367" s="6">
        <v>75</v>
      </c>
      <c r="Q367" s="6"/>
      <c r="R367" s="6"/>
      <c r="S367" s="62">
        <v>2014</v>
      </c>
      <c r="T367" s="6">
        <v>0</v>
      </c>
      <c r="U367" s="6">
        <v>0</v>
      </c>
      <c r="V367" s="43">
        <v>0</v>
      </c>
      <c r="W367" s="6" t="s">
        <v>77</v>
      </c>
    </row>
    <row r="368" spans="1:23" s="2" customFormat="1" ht="30">
      <c r="A368" s="66" t="s">
        <v>685</v>
      </c>
      <c r="B368" s="6" t="s">
        <v>79</v>
      </c>
      <c r="C368" s="19">
        <v>25401</v>
      </c>
      <c r="D368" s="26">
        <v>25400298</v>
      </c>
      <c r="E368" s="35" t="s">
        <v>265</v>
      </c>
      <c r="F368" s="47">
        <f t="shared" si="51"/>
        <v>6978.88227429523</v>
      </c>
      <c r="G368" s="47">
        <f t="shared" si="52"/>
        <v>6978.88227429523</v>
      </c>
      <c r="H368" s="47">
        <f t="shared" si="53"/>
        <v>6978.88227429523</v>
      </c>
      <c r="I368" s="6">
        <v>47</v>
      </c>
      <c r="J368" s="45">
        <v>189.23</v>
      </c>
      <c r="K368" s="45">
        <f t="shared" si="55"/>
        <v>148.4868568998985</v>
      </c>
      <c r="L368" s="6" t="s">
        <v>511</v>
      </c>
      <c r="M368" s="6" t="s">
        <v>2</v>
      </c>
      <c r="N368" s="6">
        <v>9</v>
      </c>
      <c r="O368" s="6">
        <v>25</v>
      </c>
      <c r="P368" s="6">
        <v>75</v>
      </c>
      <c r="Q368" s="6"/>
      <c r="R368" s="6"/>
      <c r="S368" s="62">
        <v>2014</v>
      </c>
      <c r="T368" s="6">
        <v>0</v>
      </c>
      <c r="U368" s="6">
        <v>0</v>
      </c>
      <c r="V368" s="43">
        <v>0</v>
      </c>
      <c r="W368" s="6" t="s">
        <v>77</v>
      </c>
    </row>
    <row r="369" spans="1:23" s="2" customFormat="1" ht="30">
      <c r="A369" s="66" t="s">
        <v>686</v>
      </c>
      <c r="B369" s="6" t="s">
        <v>79</v>
      </c>
      <c r="C369" s="19">
        <v>25401</v>
      </c>
      <c r="D369" s="26">
        <v>25400308</v>
      </c>
      <c r="E369" s="35" t="s">
        <v>160</v>
      </c>
      <c r="F369" s="47">
        <f t="shared" si="51"/>
        <v>121.62692395225</v>
      </c>
      <c r="G369" s="47">
        <f t="shared" si="52"/>
        <v>121.62692395225</v>
      </c>
      <c r="H369" s="47">
        <f t="shared" si="53"/>
        <v>121.62692395225</v>
      </c>
      <c r="I369" s="6">
        <v>20</v>
      </c>
      <c r="J369" s="45">
        <v>7.75</v>
      </c>
      <c r="K369" s="45">
        <f t="shared" si="55"/>
        <v>6.0813461976125</v>
      </c>
      <c r="L369" s="6" t="s">
        <v>511</v>
      </c>
      <c r="M369" s="6" t="s">
        <v>2</v>
      </c>
      <c r="N369" s="6">
        <v>9</v>
      </c>
      <c r="O369" s="6">
        <v>25</v>
      </c>
      <c r="P369" s="6">
        <v>75</v>
      </c>
      <c r="Q369" s="6"/>
      <c r="R369" s="6"/>
      <c r="S369" s="62">
        <v>2014</v>
      </c>
      <c r="T369" s="6">
        <v>0</v>
      </c>
      <c r="U369" s="6">
        <v>0</v>
      </c>
      <c r="V369" s="43">
        <v>0</v>
      </c>
      <c r="W369" s="6" t="s">
        <v>77</v>
      </c>
    </row>
    <row r="370" spans="1:23" s="2" customFormat="1" ht="60">
      <c r="A370" s="66" t="s">
        <v>687</v>
      </c>
      <c r="B370" s="6" t="s">
        <v>79</v>
      </c>
      <c r="C370" s="19">
        <v>25401</v>
      </c>
      <c r="D370" s="26">
        <v>25100042</v>
      </c>
      <c r="E370" s="35" t="s">
        <v>230</v>
      </c>
      <c r="F370" s="47">
        <f t="shared" si="51"/>
        <v>1321.73155293658</v>
      </c>
      <c r="G370" s="47">
        <f t="shared" si="52"/>
        <v>1321.73155293658</v>
      </c>
      <c r="H370" s="47">
        <f t="shared" si="53"/>
        <v>1321.73155293658</v>
      </c>
      <c r="I370" s="6">
        <v>10</v>
      </c>
      <c r="J370" s="45">
        <v>168.44</v>
      </c>
      <c r="K370" s="45">
        <f t="shared" si="55"/>
        <v>132.173155293658</v>
      </c>
      <c r="L370" s="6" t="s">
        <v>511</v>
      </c>
      <c r="M370" s="6" t="s">
        <v>2</v>
      </c>
      <c r="N370" s="6">
        <v>9</v>
      </c>
      <c r="O370" s="6">
        <v>25</v>
      </c>
      <c r="P370" s="6">
        <v>75</v>
      </c>
      <c r="Q370" s="6"/>
      <c r="R370" s="6"/>
      <c r="S370" s="62">
        <v>2014</v>
      </c>
      <c r="T370" s="6">
        <v>0</v>
      </c>
      <c r="U370" s="6">
        <v>0</v>
      </c>
      <c r="V370" s="43">
        <v>0</v>
      </c>
      <c r="W370" s="6" t="s">
        <v>77</v>
      </c>
    </row>
    <row r="371" spans="1:23" s="2" customFormat="1" ht="15">
      <c r="A371" s="66" t="s">
        <v>688</v>
      </c>
      <c r="B371" s="6" t="s">
        <v>79</v>
      </c>
      <c r="C371" s="19">
        <v>25401</v>
      </c>
      <c r="D371" s="26">
        <v>25400351</v>
      </c>
      <c r="E371" s="35" t="s">
        <v>110</v>
      </c>
      <c r="F371" s="47">
        <f t="shared" si="51"/>
        <v>614.25520045046</v>
      </c>
      <c r="G371" s="47">
        <f t="shared" si="52"/>
        <v>614.25520045046</v>
      </c>
      <c r="H371" s="47">
        <f t="shared" si="53"/>
        <v>614.25520045046</v>
      </c>
      <c r="I371" s="6">
        <v>20</v>
      </c>
      <c r="J371" s="45">
        <v>39.14</v>
      </c>
      <c r="K371" s="45">
        <f t="shared" si="55"/>
        <v>30.712760022523</v>
      </c>
      <c r="L371" s="6" t="s">
        <v>511</v>
      </c>
      <c r="M371" s="6" t="s">
        <v>2</v>
      </c>
      <c r="N371" s="6">
        <v>9</v>
      </c>
      <c r="O371" s="6">
        <v>25</v>
      </c>
      <c r="P371" s="6">
        <v>75</v>
      </c>
      <c r="Q371" s="6"/>
      <c r="R371" s="6"/>
      <c r="S371" s="62">
        <v>2014</v>
      </c>
      <c r="T371" s="6">
        <v>0</v>
      </c>
      <c r="U371" s="6">
        <v>0</v>
      </c>
      <c r="V371" s="43">
        <v>0</v>
      </c>
      <c r="W371" s="6" t="s">
        <v>77</v>
      </c>
    </row>
    <row r="372" spans="1:23" s="2" customFormat="1" ht="15">
      <c r="A372" s="66" t="s">
        <v>689</v>
      </c>
      <c r="B372" s="6" t="s">
        <v>79</v>
      </c>
      <c r="C372" s="19">
        <v>25401</v>
      </c>
      <c r="D372" s="26">
        <v>25400435</v>
      </c>
      <c r="E372" s="35" t="s">
        <v>111</v>
      </c>
      <c r="F372" s="47">
        <f t="shared" si="51"/>
        <v>2591.2812320484854</v>
      </c>
      <c r="G372" s="47">
        <f t="shared" si="52"/>
        <v>2591.2812320484854</v>
      </c>
      <c r="H372" s="47">
        <f t="shared" si="53"/>
        <v>2591.2812320484854</v>
      </c>
      <c r="I372" s="6">
        <v>10</v>
      </c>
      <c r="J372" s="45">
        <v>330.23</v>
      </c>
      <c r="K372" s="45">
        <f t="shared" si="55"/>
        <v>259.1281232048485</v>
      </c>
      <c r="L372" s="6" t="s">
        <v>511</v>
      </c>
      <c r="M372" s="6" t="s">
        <v>2</v>
      </c>
      <c r="N372" s="6">
        <v>9</v>
      </c>
      <c r="O372" s="6">
        <v>25</v>
      </c>
      <c r="P372" s="6">
        <v>75</v>
      </c>
      <c r="Q372" s="6"/>
      <c r="R372" s="6"/>
      <c r="S372" s="62">
        <v>2014</v>
      </c>
      <c r="T372" s="6">
        <v>0</v>
      </c>
      <c r="U372" s="6">
        <v>0</v>
      </c>
      <c r="V372" s="43">
        <v>0</v>
      </c>
      <c r="W372" s="6" t="s">
        <v>77</v>
      </c>
    </row>
    <row r="373" spans="1:23" s="2" customFormat="1" ht="30">
      <c r="A373" s="66" t="s">
        <v>690</v>
      </c>
      <c r="B373" s="6" t="s">
        <v>79</v>
      </c>
      <c r="C373" s="19">
        <v>25401</v>
      </c>
      <c r="D373" s="26">
        <v>25301956</v>
      </c>
      <c r="E373" s="35" t="s">
        <v>112</v>
      </c>
      <c r="F373" s="47">
        <f t="shared" si="51"/>
        <v>776.8429336305</v>
      </c>
      <c r="G373" s="47">
        <f t="shared" si="52"/>
        <v>776.8429336305</v>
      </c>
      <c r="H373" s="47">
        <f t="shared" si="53"/>
        <v>776.8429336305</v>
      </c>
      <c r="I373" s="6">
        <v>5</v>
      </c>
      <c r="J373" s="45">
        <v>198</v>
      </c>
      <c r="K373" s="45">
        <f t="shared" si="55"/>
        <v>155.3685867261</v>
      </c>
      <c r="L373" s="6" t="s">
        <v>511</v>
      </c>
      <c r="M373" s="6" t="s">
        <v>2</v>
      </c>
      <c r="N373" s="6">
        <v>9</v>
      </c>
      <c r="O373" s="6">
        <v>25</v>
      </c>
      <c r="P373" s="6">
        <v>75</v>
      </c>
      <c r="Q373" s="6"/>
      <c r="R373" s="6"/>
      <c r="S373" s="62">
        <v>2014</v>
      </c>
      <c r="T373" s="6">
        <v>0</v>
      </c>
      <c r="U373" s="6">
        <v>0</v>
      </c>
      <c r="V373" s="43">
        <v>0</v>
      </c>
      <c r="W373" s="6" t="s">
        <v>77</v>
      </c>
    </row>
    <row r="374" spans="1:23" s="2" customFormat="1" ht="30">
      <c r="A374" s="66" t="s">
        <v>691</v>
      </c>
      <c r="B374" s="6" t="s">
        <v>79</v>
      </c>
      <c r="C374" s="19">
        <v>25401</v>
      </c>
      <c r="D374" s="26">
        <v>25400330</v>
      </c>
      <c r="E374" s="35" t="s">
        <v>231</v>
      </c>
      <c r="F374" s="47">
        <f t="shared" si="51"/>
        <v>182.283447961985</v>
      </c>
      <c r="G374" s="47">
        <f t="shared" si="52"/>
        <v>182.283447961985</v>
      </c>
      <c r="H374" s="47">
        <f t="shared" si="53"/>
        <v>182.283447961985</v>
      </c>
      <c r="I374" s="6">
        <v>10</v>
      </c>
      <c r="J374" s="45">
        <v>23.23</v>
      </c>
      <c r="K374" s="45">
        <f t="shared" si="55"/>
        <v>18.2283447961985</v>
      </c>
      <c r="L374" s="6" t="s">
        <v>511</v>
      </c>
      <c r="M374" s="6" t="s">
        <v>2</v>
      </c>
      <c r="N374" s="6">
        <v>9</v>
      </c>
      <c r="O374" s="6">
        <v>25</v>
      </c>
      <c r="P374" s="6">
        <v>75</v>
      </c>
      <c r="Q374" s="6"/>
      <c r="R374" s="6"/>
      <c r="S374" s="62">
        <v>2014</v>
      </c>
      <c r="T374" s="6">
        <v>0</v>
      </c>
      <c r="U374" s="6">
        <v>0</v>
      </c>
      <c r="V374" s="43">
        <v>0</v>
      </c>
      <c r="W374" s="6" t="s">
        <v>77</v>
      </c>
    </row>
    <row r="375" spans="1:23" s="2" customFormat="1" ht="15">
      <c r="A375" s="66" t="s">
        <v>692</v>
      </c>
      <c r="B375" s="6" t="s">
        <v>79</v>
      </c>
      <c r="C375" s="19">
        <v>25401</v>
      </c>
      <c r="D375" s="26">
        <v>25400490</v>
      </c>
      <c r="E375" s="35" t="s">
        <v>113</v>
      </c>
      <c r="F375" s="47">
        <f t="shared" si="51"/>
        <v>188.325559668</v>
      </c>
      <c r="G375" s="47">
        <f t="shared" si="52"/>
        <v>188.325559668</v>
      </c>
      <c r="H375" s="47">
        <f t="shared" si="53"/>
        <v>188.325559668</v>
      </c>
      <c r="I375" s="6">
        <v>20</v>
      </c>
      <c r="J375" s="45">
        <v>12</v>
      </c>
      <c r="K375" s="45">
        <f t="shared" si="55"/>
        <v>9.4162779834</v>
      </c>
      <c r="L375" s="6" t="s">
        <v>511</v>
      </c>
      <c r="M375" s="6" t="s">
        <v>2</v>
      </c>
      <c r="N375" s="6">
        <v>9</v>
      </c>
      <c r="O375" s="6">
        <v>25</v>
      </c>
      <c r="P375" s="6">
        <v>75</v>
      </c>
      <c r="Q375" s="6"/>
      <c r="R375" s="6"/>
      <c r="S375" s="62">
        <v>2014</v>
      </c>
      <c r="T375" s="6">
        <v>0</v>
      </c>
      <c r="U375" s="6">
        <v>0</v>
      </c>
      <c r="V375" s="43">
        <v>0</v>
      </c>
      <c r="W375" s="6" t="s">
        <v>77</v>
      </c>
    </row>
    <row r="376" spans="1:23" s="2" customFormat="1" ht="15">
      <c r="A376" s="66" t="s">
        <v>693</v>
      </c>
      <c r="B376" s="6" t="s">
        <v>79</v>
      </c>
      <c r="C376" s="19">
        <v>25401</v>
      </c>
      <c r="D376" s="26">
        <v>22300083</v>
      </c>
      <c r="E376" s="35" t="s">
        <v>161</v>
      </c>
      <c r="F376" s="47">
        <f t="shared" si="51"/>
        <v>802.73769808485</v>
      </c>
      <c r="G376" s="47">
        <f t="shared" si="52"/>
        <v>802.73769808485</v>
      </c>
      <c r="H376" s="47">
        <f t="shared" si="53"/>
        <v>802.73769808485</v>
      </c>
      <c r="I376" s="6">
        <v>93</v>
      </c>
      <c r="J376" s="45">
        <v>11</v>
      </c>
      <c r="K376" s="45">
        <f t="shared" si="55"/>
        <v>8.63158815145</v>
      </c>
      <c r="L376" s="6" t="s">
        <v>511</v>
      </c>
      <c r="M376" s="6" t="s">
        <v>2</v>
      </c>
      <c r="N376" s="6">
        <v>9</v>
      </c>
      <c r="O376" s="6">
        <v>25</v>
      </c>
      <c r="P376" s="6">
        <v>75</v>
      </c>
      <c r="Q376" s="6"/>
      <c r="R376" s="6"/>
      <c r="S376" s="62">
        <v>2014</v>
      </c>
      <c r="T376" s="6">
        <v>0</v>
      </c>
      <c r="U376" s="6">
        <v>0</v>
      </c>
      <c r="V376" s="43">
        <v>0</v>
      </c>
      <c r="W376" s="6" t="s">
        <v>77</v>
      </c>
    </row>
    <row r="377" spans="1:23" s="2" customFormat="1" ht="30">
      <c r="A377" s="66" t="s">
        <v>694</v>
      </c>
      <c r="B377" s="6" t="s">
        <v>79</v>
      </c>
      <c r="C377" s="19">
        <v>25401</v>
      </c>
      <c r="D377" s="26">
        <v>22300083</v>
      </c>
      <c r="E377" s="35" t="s">
        <v>114</v>
      </c>
      <c r="F377" s="47">
        <f aca="true" t="shared" si="56" ref="F377:F381">+I377*K377</f>
        <v>1970.35616802645</v>
      </c>
      <c r="G377" s="47">
        <f aca="true" t="shared" si="57" ref="G377:G381">+F377</f>
        <v>1970.35616802645</v>
      </c>
      <c r="H377" s="47">
        <f aca="true" t="shared" si="58" ref="H377:H381">+F377</f>
        <v>1970.35616802645</v>
      </c>
      <c r="I377" s="6">
        <v>93</v>
      </c>
      <c r="J377" s="45">
        <v>27</v>
      </c>
      <c r="K377" s="45">
        <f t="shared" si="55"/>
        <v>21.18662546265</v>
      </c>
      <c r="L377" s="6" t="s">
        <v>511</v>
      </c>
      <c r="M377" s="6" t="s">
        <v>2</v>
      </c>
      <c r="N377" s="6">
        <v>9</v>
      </c>
      <c r="O377" s="6">
        <v>25</v>
      </c>
      <c r="P377" s="6">
        <v>75</v>
      </c>
      <c r="Q377" s="6"/>
      <c r="R377" s="6"/>
      <c r="S377" s="62">
        <v>2014</v>
      </c>
      <c r="T377" s="6">
        <v>0</v>
      </c>
      <c r="U377" s="6">
        <v>0</v>
      </c>
      <c r="V377" s="43">
        <v>0</v>
      </c>
      <c r="W377" s="6" t="s">
        <v>77</v>
      </c>
    </row>
    <row r="378" spans="1:23" s="2" customFormat="1" ht="60">
      <c r="A378" s="66" t="s">
        <v>695</v>
      </c>
      <c r="B378" s="6" t="s">
        <v>79</v>
      </c>
      <c r="C378" s="19">
        <v>25401</v>
      </c>
      <c r="D378" s="26">
        <v>25400539</v>
      </c>
      <c r="E378" s="35" t="s">
        <v>354</v>
      </c>
      <c r="F378" s="47">
        <f t="shared" si="56"/>
        <v>7776.339009811056</v>
      </c>
      <c r="G378" s="47">
        <f t="shared" si="57"/>
        <v>7776.339009811056</v>
      </c>
      <c r="H378" s="47">
        <f t="shared" si="58"/>
        <v>7776.339009811056</v>
      </c>
      <c r="I378" s="6">
        <v>93</v>
      </c>
      <c r="J378" s="45">
        <v>106.56</v>
      </c>
      <c r="K378" s="45">
        <f t="shared" si="55"/>
        <v>83.616548492592</v>
      </c>
      <c r="L378" s="6" t="s">
        <v>511</v>
      </c>
      <c r="M378" s="6" t="s">
        <v>2</v>
      </c>
      <c r="N378" s="6">
        <v>9</v>
      </c>
      <c r="O378" s="6">
        <v>25</v>
      </c>
      <c r="P378" s="6">
        <v>75</v>
      </c>
      <c r="Q378" s="6"/>
      <c r="R378" s="6"/>
      <c r="S378" s="62">
        <v>2014</v>
      </c>
      <c r="T378" s="6">
        <v>0</v>
      </c>
      <c r="U378" s="6">
        <v>0</v>
      </c>
      <c r="V378" s="43">
        <v>0</v>
      </c>
      <c r="W378" s="6" t="s">
        <v>77</v>
      </c>
    </row>
    <row r="379" spans="1:23" s="2" customFormat="1" ht="60">
      <c r="A379" s="66" t="s">
        <v>696</v>
      </c>
      <c r="B379" s="6" t="s">
        <v>79</v>
      </c>
      <c r="C379" s="19">
        <v>25401</v>
      </c>
      <c r="D379" s="26">
        <v>25400539</v>
      </c>
      <c r="E379" s="35" t="s">
        <v>355</v>
      </c>
      <c r="F379" s="47">
        <f t="shared" si="56"/>
        <v>8392.257752705249</v>
      </c>
      <c r="G379" s="47">
        <f t="shared" si="57"/>
        <v>8392.257752705249</v>
      </c>
      <c r="H379" s="47">
        <f t="shared" si="58"/>
        <v>8392.257752705249</v>
      </c>
      <c r="I379" s="6">
        <v>93</v>
      </c>
      <c r="J379" s="45">
        <v>115</v>
      </c>
      <c r="K379" s="45">
        <f t="shared" si="55"/>
        <v>90.23933067425</v>
      </c>
      <c r="L379" s="6" t="s">
        <v>511</v>
      </c>
      <c r="M379" s="6" t="s">
        <v>2</v>
      </c>
      <c r="N379" s="6">
        <v>9</v>
      </c>
      <c r="O379" s="6">
        <v>25</v>
      </c>
      <c r="P379" s="6">
        <v>75</v>
      </c>
      <c r="Q379" s="6"/>
      <c r="R379" s="6"/>
      <c r="S379" s="62">
        <v>2014</v>
      </c>
      <c r="T379" s="6">
        <v>0</v>
      </c>
      <c r="U379" s="6">
        <v>0</v>
      </c>
      <c r="V379" s="43">
        <v>0</v>
      </c>
      <c r="W379" s="6" t="s">
        <v>77</v>
      </c>
    </row>
    <row r="380" spans="1:23" s="2" customFormat="1" ht="60">
      <c r="A380" s="66" t="s">
        <v>697</v>
      </c>
      <c r="B380" s="6" t="s">
        <v>79</v>
      </c>
      <c r="C380" s="19">
        <v>25401</v>
      </c>
      <c r="D380" s="26">
        <v>25400539</v>
      </c>
      <c r="E380" s="35" t="s">
        <v>356</v>
      </c>
      <c r="F380" s="47">
        <f t="shared" si="56"/>
        <v>4188.83126091549</v>
      </c>
      <c r="G380" s="47">
        <f t="shared" si="57"/>
        <v>4188.83126091549</v>
      </c>
      <c r="H380" s="47">
        <f t="shared" si="58"/>
        <v>4188.83126091549</v>
      </c>
      <c r="I380" s="6">
        <v>93</v>
      </c>
      <c r="J380" s="45">
        <v>57.4</v>
      </c>
      <c r="K380" s="45">
        <f t="shared" si="55"/>
        <v>45.04119635393</v>
      </c>
      <c r="L380" s="6" t="s">
        <v>511</v>
      </c>
      <c r="M380" s="6" t="s">
        <v>2</v>
      </c>
      <c r="N380" s="6">
        <v>9</v>
      </c>
      <c r="O380" s="6">
        <v>25</v>
      </c>
      <c r="P380" s="6">
        <v>75</v>
      </c>
      <c r="Q380" s="6"/>
      <c r="R380" s="6"/>
      <c r="S380" s="62">
        <v>2014</v>
      </c>
      <c r="T380" s="6">
        <v>0</v>
      </c>
      <c r="U380" s="6">
        <v>0</v>
      </c>
      <c r="V380" s="43">
        <v>0</v>
      </c>
      <c r="W380" s="6" t="s">
        <v>77</v>
      </c>
    </row>
    <row r="381" spans="1:23" s="2" customFormat="1" ht="15">
      <c r="A381" s="66" t="s">
        <v>698</v>
      </c>
      <c r="B381" s="6" t="s">
        <v>79</v>
      </c>
      <c r="C381" s="19">
        <v>25401</v>
      </c>
      <c r="D381" s="26">
        <v>25400032</v>
      </c>
      <c r="E381" s="35" t="s">
        <v>232</v>
      </c>
      <c r="F381" s="47">
        <f t="shared" si="56"/>
        <v>326.4309700912</v>
      </c>
      <c r="G381" s="47">
        <f t="shared" si="57"/>
        <v>326.4309700912</v>
      </c>
      <c r="H381" s="47">
        <f t="shared" si="58"/>
        <v>326.4309700912</v>
      </c>
      <c r="I381" s="6">
        <v>20</v>
      </c>
      <c r="J381" s="45">
        <v>20.8</v>
      </c>
      <c r="K381" s="45">
        <f t="shared" si="55"/>
        <v>16.32154850456</v>
      </c>
      <c r="L381" s="6" t="s">
        <v>511</v>
      </c>
      <c r="M381" s="6" t="s">
        <v>2</v>
      </c>
      <c r="N381" s="6">
        <v>9</v>
      </c>
      <c r="O381" s="6">
        <v>25</v>
      </c>
      <c r="P381" s="6">
        <v>75</v>
      </c>
      <c r="Q381" s="6"/>
      <c r="R381" s="6"/>
      <c r="S381" s="62">
        <v>2014</v>
      </c>
      <c r="T381" s="6">
        <v>0</v>
      </c>
      <c r="U381" s="6">
        <v>0</v>
      </c>
      <c r="V381" s="43">
        <v>0</v>
      </c>
      <c r="W381" s="6" t="s">
        <v>77</v>
      </c>
    </row>
    <row r="382" spans="1:23" s="2" customFormat="1" ht="15">
      <c r="A382" s="6"/>
      <c r="B382" s="6"/>
      <c r="C382" s="16"/>
      <c r="D382" s="16"/>
      <c r="E382" s="51" t="s">
        <v>451</v>
      </c>
      <c r="F382" s="50">
        <f>SUM(F313:F381)</f>
        <v>214805.53010522178</v>
      </c>
      <c r="G382" s="50">
        <f aca="true" t="shared" si="59" ref="G382:H382">SUM(G313:G381)</f>
        <v>214805.53010522178</v>
      </c>
      <c r="H382" s="50">
        <f t="shared" si="59"/>
        <v>214805.53010522178</v>
      </c>
      <c r="I382" s="6"/>
      <c r="J382" s="45"/>
      <c r="K382" s="45"/>
      <c r="L382" s="6"/>
      <c r="M382" s="6"/>
      <c r="N382" s="6"/>
      <c r="O382" s="6"/>
      <c r="P382" s="6"/>
      <c r="Q382" s="6"/>
      <c r="R382" s="6"/>
      <c r="S382" s="17"/>
      <c r="T382" s="6"/>
      <c r="U382" s="6"/>
      <c r="V382" s="43"/>
      <c r="W382" s="6"/>
    </row>
    <row r="383" spans="1:23" s="2" customFormat="1" ht="15">
      <c r="A383" s="6"/>
      <c r="B383" s="6"/>
      <c r="C383" s="16"/>
      <c r="D383" s="16"/>
      <c r="E383" s="40"/>
      <c r="F383" s="47"/>
      <c r="G383" s="47"/>
      <c r="H383" s="47"/>
      <c r="I383" s="6"/>
      <c r="J383" s="45"/>
      <c r="K383" s="45"/>
      <c r="L383" s="6"/>
      <c r="M383" s="6"/>
      <c r="N383" s="6"/>
      <c r="O383" s="6"/>
      <c r="P383" s="6"/>
      <c r="Q383" s="6"/>
      <c r="R383" s="6"/>
      <c r="S383" s="17"/>
      <c r="T383" s="6"/>
      <c r="U383" s="6"/>
      <c r="V383" s="43"/>
      <c r="W383" s="6"/>
    </row>
    <row r="384" spans="1:23" s="2" customFormat="1" ht="15">
      <c r="A384" s="6">
        <v>357</v>
      </c>
      <c r="B384" s="6" t="s">
        <v>79</v>
      </c>
      <c r="C384" s="16">
        <v>26101</v>
      </c>
      <c r="D384" s="28">
        <v>26100013</v>
      </c>
      <c r="E384" s="30" t="s">
        <v>83</v>
      </c>
      <c r="F384" s="47">
        <f aca="true" t="shared" si="60" ref="F384">+I384*K384</f>
        <v>4777600.520314045</v>
      </c>
      <c r="G384" s="47">
        <f aca="true" t="shared" si="61" ref="G384">+F384</f>
        <v>4777600.520314045</v>
      </c>
      <c r="H384" s="47">
        <f aca="true" t="shared" si="62" ref="H384">+F384</f>
        <v>4777600.520314045</v>
      </c>
      <c r="I384" s="6">
        <v>408900</v>
      </c>
      <c r="J384" s="45">
        <v>14.89</v>
      </c>
      <c r="K384" s="45">
        <f t="shared" si="55"/>
        <v>11.6840315977355</v>
      </c>
      <c r="L384" s="6" t="s">
        <v>518</v>
      </c>
      <c r="M384" s="6" t="s">
        <v>2</v>
      </c>
      <c r="N384" s="6">
        <v>9</v>
      </c>
      <c r="O384" s="6"/>
      <c r="P384" s="6">
        <v>30</v>
      </c>
      <c r="Q384" s="6">
        <v>30</v>
      </c>
      <c r="R384" s="6">
        <v>40</v>
      </c>
      <c r="S384" s="62">
        <v>2014</v>
      </c>
      <c r="T384" s="6">
        <v>0</v>
      </c>
      <c r="U384" s="6">
        <v>0</v>
      </c>
      <c r="V384" s="43">
        <v>0</v>
      </c>
      <c r="W384" s="6" t="s">
        <v>77</v>
      </c>
    </row>
    <row r="385" spans="1:23" s="2" customFormat="1" ht="15">
      <c r="A385" s="6"/>
      <c r="B385" s="6"/>
      <c r="C385" s="16"/>
      <c r="D385" s="16"/>
      <c r="E385" s="51" t="s">
        <v>452</v>
      </c>
      <c r="F385" s="50">
        <f>SUM(F384)</f>
        <v>4777600.520314045</v>
      </c>
      <c r="G385" s="50">
        <f aca="true" t="shared" si="63" ref="G385:H385">SUM(G384)</f>
        <v>4777600.520314045</v>
      </c>
      <c r="H385" s="50">
        <f t="shared" si="63"/>
        <v>4777600.520314045</v>
      </c>
      <c r="I385" s="6"/>
      <c r="J385" s="45"/>
      <c r="K385" s="45"/>
      <c r="L385" s="6"/>
      <c r="M385" s="6"/>
      <c r="N385" s="6"/>
      <c r="O385" s="6"/>
      <c r="P385" s="6"/>
      <c r="Q385" s="6"/>
      <c r="R385" s="6"/>
      <c r="S385" s="17"/>
      <c r="T385" s="6"/>
      <c r="U385" s="6"/>
      <c r="V385" s="43"/>
      <c r="W385" s="6"/>
    </row>
    <row r="386" spans="1:23" s="2" customFormat="1" ht="15">
      <c r="A386" s="6"/>
      <c r="B386" s="6"/>
      <c r="C386" s="16"/>
      <c r="D386" s="16"/>
      <c r="E386" s="40"/>
      <c r="F386" s="47"/>
      <c r="G386" s="47"/>
      <c r="H386" s="47"/>
      <c r="I386" s="6"/>
      <c r="J386" s="45"/>
      <c r="K386" s="45"/>
      <c r="L386" s="6"/>
      <c r="M386" s="6"/>
      <c r="N386" s="6"/>
      <c r="O386" s="6"/>
      <c r="P386" s="6"/>
      <c r="Q386" s="6"/>
      <c r="R386" s="6"/>
      <c r="S386" s="17"/>
      <c r="T386" s="6"/>
      <c r="U386" s="6"/>
      <c r="V386" s="43"/>
      <c r="W386" s="6"/>
    </row>
    <row r="387" spans="1:23" s="2" customFormat="1" ht="15">
      <c r="A387" s="6">
        <v>258</v>
      </c>
      <c r="B387" s="6" t="s">
        <v>79</v>
      </c>
      <c r="C387" s="16">
        <v>26103</v>
      </c>
      <c r="D387" s="28">
        <v>26100013</v>
      </c>
      <c r="E387" s="30" t="s">
        <v>83</v>
      </c>
      <c r="F387" s="47">
        <f aca="true" t="shared" si="64" ref="F387">+I387*K387</f>
        <v>11137.218918961478</v>
      </c>
      <c r="G387" s="47">
        <f aca="true" t="shared" si="65" ref="G387">+F387</f>
        <v>11137.218918961478</v>
      </c>
      <c r="H387" s="47">
        <f aca="true" t="shared" si="66" ref="H387">+F387</f>
        <v>11137.218918961478</v>
      </c>
      <c r="I387" s="6">
        <v>953.2</v>
      </c>
      <c r="J387" s="45">
        <v>14.89</v>
      </c>
      <c r="K387" s="45">
        <f aca="true" t="shared" si="67" ref="K387:K420">J387*0.78468983195</f>
        <v>11.6840315977355</v>
      </c>
      <c r="L387" s="6" t="s">
        <v>518</v>
      </c>
      <c r="M387" s="6" t="s">
        <v>2</v>
      </c>
      <c r="N387" s="6">
        <v>9</v>
      </c>
      <c r="O387" s="6"/>
      <c r="P387" s="6">
        <v>30</v>
      </c>
      <c r="Q387" s="6">
        <v>30</v>
      </c>
      <c r="R387" s="6">
        <v>40</v>
      </c>
      <c r="S387" s="62">
        <v>2014</v>
      </c>
      <c r="T387" s="6">
        <v>0</v>
      </c>
      <c r="U387" s="6">
        <v>0</v>
      </c>
      <c r="V387" s="43">
        <v>0</v>
      </c>
      <c r="W387" s="6" t="s">
        <v>77</v>
      </c>
    </row>
    <row r="388" spans="1:23" s="2" customFormat="1" ht="15">
      <c r="A388" s="6"/>
      <c r="B388" s="6"/>
      <c r="C388" s="16"/>
      <c r="D388" s="16"/>
      <c r="E388" s="51" t="s">
        <v>453</v>
      </c>
      <c r="F388" s="50">
        <f>SUM(F387)</f>
        <v>11137.218918961478</v>
      </c>
      <c r="G388" s="50">
        <f aca="true" t="shared" si="68" ref="G388:H388">SUM(G387)</f>
        <v>11137.218918961478</v>
      </c>
      <c r="H388" s="50">
        <f t="shared" si="68"/>
        <v>11137.218918961478</v>
      </c>
      <c r="I388" s="6"/>
      <c r="J388" s="45"/>
      <c r="K388" s="45"/>
      <c r="L388" s="6"/>
      <c r="M388" s="6"/>
      <c r="N388" s="6"/>
      <c r="O388" s="6"/>
      <c r="P388" s="6"/>
      <c r="Q388" s="6"/>
      <c r="R388" s="6"/>
      <c r="S388" s="17"/>
      <c r="T388" s="6"/>
      <c r="U388" s="6"/>
      <c r="V388" s="43"/>
      <c r="W388" s="6"/>
    </row>
    <row r="389" spans="1:23" s="2" customFormat="1" ht="15">
      <c r="A389" s="6"/>
      <c r="B389" s="6"/>
      <c r="C389" s="16"/>
      <c r="D389" s="16"/>
      <c r="E389" s="40"/>
      <c r="F389" s="47"/>
      <c r="G389" s="47"/>
      <c r="H389" s="47"/>
      <c r="I389" s="6"/>
      <c r="J389" s="45"/>
      <c r="K389" s="45"/>
      <c r="L389" s="6"/>
      <c r="M389" s="6"/>
      <c r="N389" s="6"/>
      <c r="O389" s="6"/>
      <c r="P389" s="6"/>
      <c r="Q389" s="6"/>
      <c r="R389" s="6"/>
      <c r="S389" s="17"/>
      <c r="T389" s="6"/>
      <c r="U389" s="6"/>
      <c r="V389" s="43"/>
      <c r="W389" s="6"/>
    </row>
    <row r="390" spans="1:23" s="2" customFormat="1" ht="15">
      <c r="A390" s="6">
        <v>259</v>
      </c>
      <c r="B390" s="6" t="s">
        <v>79</v>
      </c>
      <c r="C390" s="16">
        <v>26105</v>
      </c>
      <c r="D390" s="60">
        <v>26100013</v>
      </c>
      <c r="E390" s="35" t="s">
        <v>83</v>
      </c>
      <c r="F390" s="47">
        <f aca="true" t="shared" si="69" ref="F390">+I390*K390</f>
        <v>201678.06940851244</v>
      </c>
      <c r="G390" s="47">
        <f aca="true" t="shared" si="70" ref="G390">+F390</f>
        <v>201678.06940851244</v>
      </c>
      <c r="H390" s="47">
        <f aca="true" t="shared" si="71" ref="H390">+F390</f>
        <v>201678.06940851244</v>
      </c>
      <c r="I390" s="6">
        <v>17261</v>
      </c>
      <c r="J390" s="45">
        <v>14.89</v>
      </c>
      <c r="K390" s="45">
        <f t="shared" si="67"/>
        <v>11.6840315977355</v>
      </c>
      <c r="L390" s="6" t="s">
        <v>518</v>
      </c>
      <c r="M390" s="6" t="s">
        <v>2</v>
      </c>
      <c r="N390" s="6">
        <v>9</v>
      </c>
      <c r="O390" s="6"/>
      <c r="P390" s="6">
        <v>30</v>
      </c>
      <c r="Q390" s="6">
        <v>30</v>
      </c>
      <c r="R390" s="6">
        <v>40</v>
      </c>
      <c r="S390" s="62">
        <v>2014</v>
      </c>
      <c r="T390" s="6">
        <v>0</v>
      </c>
      <c r="U390" s="6">
        <v>0</v>
      </c>
      <c r="V390" s="43">
        <v>0</v>
      </c>
      <c r="W390" s="6" t="s">
        <v>77</v>
      </c>
    </row>
    <row r="391" spans="1:23" s="2" customFormat="1" ht="15">
      <c r="A391" s="6"/>
      <c r="B391" s="6"/>
      <c r="C391" s="16"/>
      <c r="D391" s="16"/>
      <c r="E391" s="51" t="s">
        <v>499</v>
      </c>
      <c r="F391" s="50">
        <f>SUM(F390)</f>
        <v>201678.06940851244</v>
      </c>
      <c r="G391" s="50">
        <f aca="true" t="shared" si="72" ref="G391:H391">SUM(G390)</f>
        <v>201678.06940851244</v>
      </c>
      <c r="H391" s="50">
        <f t="shared" si="72"/>
        <v>201678.06940851244</v>
      </c>
      <c r="I391" s="6"/>
      <c r="J391" s="45"/>
      <c r="K391" s="45"/>
      <c r="L391" s="6"/>
      <c r="M391" s="6"/>
      <c r="N391" s="6"/>
      <c r="O391" s="6"/>
      <c r="P391" s="6"/>
      <c r="Q391" s="6"/>
      <c r="R391" s="6"/>
      <c r="S391" s="17"/>
      <c r="T391" s="6"/>
      <c r="U391" s="6"/>
      <c r="V391" s="43"/>
      <c r="W391" s="6"/>
    </row>
    <row r="392" spans="1:23" s="2" customFormat="1" ht="15">
      <c r="A392" s="6"/>
      <c r="B392" s="6"/>
      <c r="C392" s="16"/>
      <c r="D392" s="16"/>
      <c r="E392" s="40"/>
      <c r="F392" s="47"/>
      <c r="G392" s="47"/>
      <c r="H392" s="47"/>
      <c r="I392" s="6"/>
      <c r="J392" s="45"/>
      <c r="K392" s="45"/>
      <c r="L392" s="6"/>
      <c r="M392" s="6"/>
      <c r="N392" s="6"/>
      <c r="O392" s="6"/>
      <c r="P392" s="6"/>
      <c r="Q392" s="6"/>
      <c r="R392" s="6"/>
      <c r="S392" s="17"/>
      <c r="T392" s="6"/>
      <c r="U392" s="6"/>
      <c r="V392" s="43"/>
      <c r="W392" s="6"/>
    </row>
    <row r="393" spans="1:23" ht="15">
      <c r="A393" s="66" t="s">
        <v>602</v>
      </c>
      <c r="B393" s="6" t="s">
        <v>79</v>
      </c>
      <c r="C393" s="19">
        <v>27101</v>
      </c>
      <c r="D393" s="19">
        <v>27100146</v>
      </c>
      <c r="E393" s="36" t="s">
        <v>12</v>
      </c>
      <c r="F393" s="47">
        <f aca="true" t="shared" si="73" ref="F393:F401">+I393*K393</f>
        <v>141150</v>
      </c>
      <c r="G393" s="47">
        <f aca="true" t="shared" si="74" ref="G393:G401">+F393</f>
        <v>141150</v>
      </c>
      <c r="H393" s="47">
        <f aca="true" t="shared" si="75" ref="H393:H401">+F393</f>
        <v>141150</v>
      </c>
      <c r="I393" s="29">
        <v>75</v>
      </c>
      <c r="J393" s="45">
        <v>1882</v>
      </c>
      <c r="K393" s="45">
        <v>1882</v>
      </c>
      <c r="L393" s="12" t="s">
        <v>516</v>
      </c>
      <c r="M393" s="6" t="s">
        <v>2</v>
      </c>
      <c r="N393" s="6">
        <v>9</v>
      </c>
      <c r="O393" s="6"/>
      <c r="P393" s="6"/>
      <c r="Q393" s="6"/>
      <c r="R393" s="6">
        <v>100</v>
      </c>
      <c r="S393" s="62">
        <v>2014</v>
      </c>
      <c r="T393" s="6">
        <v>0</v>
      </c>
      <c r="U393" s="6">
        <v>0</v>
      </c>
      <c r="V393" s="43">
        <v>0</v>
      </c>
      <c r="W393" s="6" t="s">
        <v>77</v>
      </c>
    </row>
    <row r="394" spans="1:23" ht="15">
      <c r="A394" s="66" t="s">
        <v>603</v>
      </c>
      <c r="B394" s="6" t="s">
        <v>79</v>
      </c>
      <c r="C394" s="19">
        <v>27101</v>
      </c>
      <c r="D394" s="19">
        <v>27100164</v>
      </c>
      <c r="E394" s="36" t="s">
        <v>13</v>
      </c>
      <c r="F394" s="47">
        <f t="shared" si="73"/>
        <v>52696</v>
      </c>
      <c r="G394" s="47">
        <f t="shared" si="74"/>
        <v>52696</v>
      </c>
      <c r="H394" s="47">
        <f t="shared" si="75"/>
        <v>52696</v>
      </c>
      <c r="I394" s="29">
        <v>28</v>
      </c>
      <c r="J394" s="45">
        <v>1882</v>
      </c>
      <c r="K394" s="45">
        <v>1882</v>
      </c>
      <c r="L394" s="12" t="s">
        <v>516</v>
      </c>
      <c r="M394" s="6" t="s">
        <v>2</v>
      </c>
      <c r="N394" s="6">
        <v>9</v>
      </c>
      <c r="O394" s="6"/>
      <c r="P394" s="6"/>
      <c r="Q394" s="6"/>
      <c r="R394" s="6">
        <v>100</v>
      </c>
      <c r="S394" s="62">
        <v>2014</v>
      </c>
      <c r="T394" s="6">
        <v>0</v>
      </c>
      <c r="U394" s="6">
        <v>0</v>
      </c>
      <c r="V394" s="43">
        <v>0</v>
      </c>
      <c r="W394" s="6" t="s">
        <v>77</v>
      </c>
    </row>
    <row r="395" spans="1:23" ht="15">
      <c r="A395" s="66" t="s">
        <v>604</v>
      </c>
      <c r="B395" s="6" t="s">
        <v>79</v>
      </c>
      <c r="C395" s="19">
        <v>27101</v>
      </c>
      <c r="D395" s="19">
        <v>27100038</v>
      </c>
      <c r="E395" s="36" t="s">
        <v>14</v>
      </c>
      <c r="F395" s="47">
        <f t="shared" si="73"/>
        <v>20560</v>
      </c>
      <c r="G395" s="47">
        <f t="shared" si="74"/>
        <v>20560</v>
      </c>
      <c r="H395" s="47">
        <f t="shared" si="75"/>
        <v>20560</v>
      </c>
      <c r="I395" s="29">
        <v>80</v>
      </c>
      <c r="J395" s="45">
        <v>256</v>
      </c>
      <c r="K395" s="45">
        <v>257</v>
      </c>
      <c r="L395" s="12" t="s">
        <v>511</v>
      </c>
      <c r="M395" s="6" t="s">
        <v>2</v>
      </c>
      <c r="N395" s="6">
        <v>9</v>
      </c>
      <c r="O395" s="6"/>
      <c r="P395" s="6"/>
      <c r="Q395" s="6"/>
      <c r="R395" s="6">
        <v>100</v>
      </c>
      <c r="S395" s="62">
        <v>2014</v>
      </c>
      <c r="T395" s="6">
        <v>0</v>
      </c>
      <c r="U395" s="6">
        <v>0</v>
      </c>
      <c r="V395" s="43">
        <v>0</v>
      </c>
      <c r="W395" s="6" t="s">
        <v>77</v>
      </c>
    </row>
    <row r="396" spans="1:23" ht="15">
      <c r="A396" s="66" t="s">
        <v>605</v>
      </c>
      <c r="B396" s="6" t="s">
        <v>79</v>
      </c>
      <c r="C396" s="19">
        <v>27101</v>
      </c>
      <c r="D396" s="19">
        <v>27100022</v>
      </c>
      <c r="E396" s="36" t="s">
        <v>15</v>
      </c>
      <c r="F396" s="47">
        <f t="shared" si="73"/>
        <v>8481</v>
      </c>
      <c r="G396" s="47">
        <f t="shared" si="74"/>
        <v>8481</v>
      </c>
      <c r="H396" s="47">
        <f t="shared" si="75"/>
        <v>8481</v>
      </c>
      <c r="I396" s="29">
        <v>33</v>
      </c>
      <c r="J396" s="45">
        <v>256</v>
      </c>
      <c r="K396" s="45">
        <v>257</v>
      </c>
      <c r="L396" s="12" t="s">
        <v>511</v>
      </c>
      <c r="M396" s="6" t="s">
        <v>2</v>
      </c>
      <c r="N396" s="6">
        <v>9</v>
      </c>
      <c r="O396" s="6"/>
      <c r="P396" s="6"/>
      <c r="Q396" s="6"/>
      <c r="R396" s="6">
        <v>100</v>
      </c>
      <c r="S396" s="62">
        <v>2014</v>
      </c>
      <c r="T396" s="6">
        <v>0</v>
      </c>
      <c r="U396" s="6">
        <v>0</v>
      </c>
      <c r="V396" s="43">
        <v>0</v>
      </c>
      <c r="W396" s="6" t="s">
        <v>77</v>
      </c>
    </row>
    <row r="397" spans="1:23" ht="15">
      <c r="A397" s="66" t="s">
        <v>606</v>
      </c>
      <c r="B397" s="6" t="s">
        <v>79</v>
      </c>
      <c r="C397" s="19">
        <v>27101</v>
      </c>
      <c r="D397" s="19">
        <v>27100058</v>
      </c>
      <c r="E397" s="36" t="s">
        <v>357</v>
      </c>
      <c r="F397" s="47">
        <f t="shared" si="73"/>
        <v>4830</v>
      </c>
      <c r="G397" s="47">
        <f t="shared" si="74"/>
        <v>4830</v>
      </c>
      <c r="H397" s="47">
        <f t="shared" si="75"/>
        <v>4830</v>
      </c>
      <c r="I397" s="29">
        <v>30</v>
      </c>
      <c r="J397" s="45">
        <v>160.95</v>
      </c>
      <c r="K397" s="45">
        <v>161</v>
      </c>
      <c r="L397" s="12" t="s">
        <v>511</v>
      </c>
      <c r="M397" s="6" t="s">
        <v>2</v>
      </c>
      <c r="N397" s="6">
        <v>9</v>
      </c>
      <c r="O397" s="6"/>
      <c r="P397" s="6"/>
      <c r="Q397" s="6"/>
      <c r="R397" s="6">
        <v>100</v>
      </c>
      <c r="S397" s="62">
        <v>2014</v>
      </c>
      <c r="T397" s="6">
        <v>0</v>
      </c>
      <c r="U397" s="6">
        <v>0</v>
      </c>
      <c r="V397" s="43">
        <v>0</v>
      </c>
      <c r="W397" s="6" t="s">
        <v>77</v>
      </c>
    </row>
    <row r="398" spans="1:23" ht="15">
      <c r="A398" s="66" t="s">
        <v>607</v>
      </c>
      <c r="B398" s="6" t="s">
        <v>79</v>
      </c>
      <c r="C398" s="19">
        <v>27101</v>
      </c>
      <c r="D398" s="19">
        <v>27100058</v>
      </c>
      <c r="E398" s="36" t="s">
        <v>358</v>
      </c>
      <c r="F398" s="47">
        <f t="shared" si="73"/>
        <v>3220</v>
      </c>
      <c r="G398" s="47">
        <f t="shared" si="74"/>
        <v>3220</v>
      </c>
      <c r="H398" s="47">
        <f t="shared" si="75"/>
        <v>3220</v>
      </c>
      <c r="I398" s="29">
        <v>20</v>
      </c>
      <c r="J398" s="45">
        <v>160.95</v>
      </c>
      <c r="K398" s="45">
        <v>161</v>
      </c>
      <c r="L398" s="12" t="s">
        <v>511</v>
      </c>
      <c r="M398" s="6" t="s">
        <v>2</v>
      </c>
      <c r="N398" s="6">
        <v>9</v>
      </c>
      <c r="O398" s="6"/>
      <c r="P398" s="6"/>
      <c r="Q398" s="6"/>
      <c r="R398" s="6">
        <v>100</v>
      </c>
      <c r="S398" s="62">
        <v>2014</v>
      </c>
      <c r="T398" s="6">
        <v>0</v>
      </c>
      <c r="U398" s="6">
        <v>0</v>
      </c>
      <c r="V398" s="43">
        <v>0</v>
      </c>
      <c r="W398" s="6" t="s">
        <v>77</v>
      </c>
    </row>
    <row r="399" spans="1:23" ht="30">
      <c r="A399" s="66" t="s">
        <v>608</v>
      </c>
      <c r="B399" s="6" t="s">
        <v>79</v>
      </c>
      <c r="C399" s="19">
        <v>27101</v>
      </c>
      <c r="D399" s="19">
        <v>27100037</v>
      </c>
      <c r="E399" s="36" t="s">
        <v>437</v>
      </c>
      <c r="F399" s="47">
        <f t="shared" si="73"/>
        <v>36532.5</v>
      </c>
      <c r="G399" s="47">
        <f t="shared" si="74"/>
        <v>36532.5</v>
      </c>
      <c r="H399" s="47">
        <f t="shared" si="75"/>
        <v>36532.5</v>
      </c>
      <c r="I399" s="29">
        <v>50</v>
      </c>
      <c r="J399" s="45">
        <v>730.38</v>
      </c>
      <c r="K399" s="45">
        <v>730.65</v>
      </c>
      <c r="L399" s="12" t="s">
        <v>519</v>
      </c>
      <c r="M399" s="6" t="s">
        <v>2</v>
      </c>
      <c r="N399" s="6">
        <v>9</v>
      </c>
      <c r="O399" s="6"/>
      <c r="P399" s="6"/>
      <c r="Q399" s="6"/>
      <c r="R399" s="6">
        <v>100</v>
      </c>
      <c r="S399" s="62">
        <v>2014</v>
      </c>
      <c r="T399" s="6">
        <v>0</v>
      </c>
      <c r="U399" s="6">
        <v>0</v>
      </c>
      <c r="V399" s="43">
        <v>0</v>
      </c>
      <c r="W399" s="6" t="s">
        <v>77</v>
      </c>
    </row>
    <row r="400" spans="1:23" ht="15">
      <c r="A400" s="66" t="s">
        <v>609</v>
      </c>
      <c r="B400" s="6" t="s">
        <v>79</v>
      </c>
      <c r="C400" s="19">
        <v>27101</v>
      </c>
      <c r="D400" s="19">
        <v>27100165</v>
      </c>
      <c r="E400" s="36" t="s">
        <v>16</v>
      </c>
      <c r="F400" s="47">
        <f t="shared" si="73"/>
        <v>3977.0000000000005</v>
      </c>
      <c r="G400" s="47">
        <f t="shared" si="74"/>
        <v>3977.0000000000005</v>
      </c>
      <c r="H400" s="47">
        <f t="shared" si="75"/>
        <v>3977.0000000000005</v>
      </c>
      <c r="I400" s="29">
        <v>50</v>
      </c>
      <c r="J400" s="45">
        <v>79.5</v>
      </c>
      <c r="K400" s="45">
        <v>79.54</v>
      </c>
      <c r="L400" s="12" t="s">
        <v>511</v>
      </c>
      <c r="M400" s="6" t="s">
        <v>2</v>
      </c>
      <c r="N400" s="6">
        <v>9</v>
      </c>
      <c r="O400" s="6"/>
      <c r="P400" s="6"/>
      <c r="Q400" s="6"/>
      <c r="R400" s="6">
        <v>100</v>
      </c>
      <c r="S400" s="62">
        <v>2014</v>
      </c>
      <c r="T400" s="6">
        <v>0</v>
      </c>
      <c r="U400" s="6">
        <v>0</v>
      </c>
      <c r="V400" s="43">
        <v>0</v>
      </c>
      <c r="W400" s="6" t="s">
        <v>77</v>
      </c>
    </row>
    <row r="401" spans="1:23" ht="15">
      <c r="A401" s="66" t="s">
        <v>610</v>
      </c>
      <c r="B401" s="6" t="s">
        <v>79</v>
      </c>
      <c r="C401" s="19">
        <v>27101</v>
      </c>
      <c r="D401" s="19">
        <v>27100165</v>
      </c>
      <c r="E401" s="36" t="s">
        <v>17</v>
      </c>
      <c r="F401" s="47">
        <f t="shared" si="73"/>
        <v>2386.2000000000003</v>
      </c>
      <c r="G401" s="47">
        <f t="shared" si="74"/>
        <v>2386.2000000000003</v>
      </c>
      <c r="H401" s="47">
        <f t="shared" si="75"/>
        <v>2386.2000000000003</v>
      </c>
      <c r="I401" s="29">
        <v>30</v>
      </c>
      <c r="J401" s="45">
        <v>79.5</v>
      </c>
      <c r="K401" s="45">
        <v>79.54</v>
      </c>
      <c r="L401" s="12" t="s">
        <v>511</v>
      </c>
      <c r="M401" s="6" t="s">
        <v>2</v>
      </c>
      <c r="N401" s="6">
        <v>9</v>
      </c>
      <c r="O401" s="6"/>
      <c r="P401" s="6"/>
      <c r="Q401" s="6"/>
      <c r="R401" s="6">
        <v>100</v>
      </c>
      <c r="S401" s="62">
        <v>2014</v>
      </c>
      <c r="T401" s="6">
        <v>0</v>
      </c>
      <c r="U401" s="6">
        <v>0</v>
      </c>
      <c r="V401" s="43">
        <v>0</v>
      </c>
      <c r="W401" s="6" t="s">
        <v>77</v>
      </c>
    </row>
    <row r="402" spans="1:23" s="2" customFormat="1" ht="15">
      <c r="A402" s="6"/>
      <c r="B402" s="6"/>
      <c r="C402" s="16"/>
      <c r="D402" s="16"/>
      <c r="E402" s="51" t="s">
        <v>454</v>
      </c>
      <c r="F402" s="50">
        <f>SUM(F393:F401)</f>
        <v>273832.7</v>
      </c>
      <c r="G402" s="50">
        <f>SUM(G393:G401)</f>
        <v>273832.7</v>
      </c>
      <c r="H402" s="50">
        <f>SUM(H393:H401)</f>
        <v>273832.7</v>
      </c>
      <c r="I402" s="6"/>
      <c r="J402" s="45"/>
      <c r="K402" s="45"/>
      <c r="L402" s="6"/>
      <c r="M402" s="6"/>
      <c r="N402" s="6"/>
      <c r="O402" s="6"/>
      <c r="P402" s="6"/>
      <c r="Q402" s="6"/>
      <c r="R402" s="6"/>
      <c r="S402" s="17"/>
      <c r="T402" s="6"/>
      <c r="U402" s="6"/>
      <c r="V402" s="43"/>
      <c r="W402" s="6"/>
    </row>
    <row r="403" spans="1:23" s="2" customFormat="1" ht="15">
      <c r="A403" s="6"/>
      <c r="B403" s="6"/>
      <c r="C403" s="16"/>
      <c r="D403" s="16"/>
      <c r="E403" s="40"/>
      <c r="F403" s="47"/>
      <c r="G403" s="47"/>
      <c r="H403" s="47"/>
      <c r="I403" s="6"/>
      <c r="J403" s="45"/>
      <c r="K403" s="45"/>
      <c r="L403" s="6"/>
      <c r="M403" s="6"/>
      <c r="N403" s="6"/>
      <c r="O403" s="6"/>
      <c r="P403" s="6"/>
      <c r="Q403" s="6"/>
      <c r="R403" s="6"/>
      <c r="S403" s="17"/>
      <c r="T403" s="6"/>
      <c r="U403" s="6"/>
      <c r="V403" s="43"/>
      <c r="W403" s="6"/>
    </row>
    <row r="404" spans="1:23" s="2" customFormat="1" ht="15">
      <c r="A404" s="66" t="s">
        <v>611</v>
      </c>
      <c r="B404" s="6" t="s">
        <v>79</v>
      </c>
      <c r="C404" s="19">
        <v>27201</v>
      </c>
      <c r="D404" s="19">
        <v>27200013</v>
      </c>
      <c r="E404" s="36" t="s">
        <v>18</v>
      </c>
      <c r="F404" s="47">
        <f aca="true" t="shared" si="76" ref="F404:F408">+I404*K404</f>
        <v>3138.7593277999995</v>
      </c>
      <c r="G404" s="47">
        <f aca="true" t="shared" si="77" ref="G404:G408">+F404</f>
        <v>3138.7593277999995</v>
      </c>
      <c r="H404" s="47">
        <f aca="true" t="shared" si="78" ref="H404:H407">+F404</f>
        <v>3138.7593277999995</v>
      </c>
      <c r="I404" s="6">
        <v>5</v>
      </c>
      <c r="J404" s="45">
        <v>800</v>
      </c>
      <c r="K404" s="45">
        <f t="shared" si="67"/>
        <v>627.7518655599999</v>
      </c>
      <c r="L404" s="6" t="s">
        <v>519</v>
      </c>
      <c r="M404" s="6" t="s">
        <v>2</v>
      </c>
      <c r="N404" s="6">
        <v>9</v>
      </c>
      <c r="O404" s="6"/>
      <c r="P404" s="6">
        <v>100</v>
      </c>
      <c r="Q404" s="6"/>
      <c r="R404" s="6"/>
      <c r="S404" s="62">
        <v>2014</v>
      </c>
      <c r="T404" s="6">
        <v>0</v>
      </c>
      <c r="U404" s="6">
        <v>0</v>
      </c>
      <c r="V404" s="43">
        <v>0</v>
      </c>
      <c r="W404" s="6" t="s">
        <v>76</v>
      </c>
    </row>
    <row r="405" spans="1:23" s="2" customFormat="1" ht="15">
      <c r="A405" s="66" t="s">
        <v>612</v>
      </c>
      <c r="B405" s="6" t="s">
        <v>79</v>
      </c>
      <c r="C405" s="19">
        <v>27201</v>
      </c>
      <c r="D405" s="19">
        <v>27200002</v>
      </c>
      <c r="E405" s="36" t="s">
        <v>19</v>
      </c>
      <c r="F405" s="47">
        <f t="shared" si="76"/>
        <v>11769.955134334024</v>
      </c>
      <c r="G405" s="47">
        <f t="shared" si="77"/>
        <v>11769.955134334024</v>
      </c>
      <c r="H405" s="47">
        <f t="shared" si="78"/>
        <v>11769.955134334024</v>
      </c>
      <c r="I405" s="6">
        <v>5</v>
      </c>
      <c r="J405" s="45">
        <v>2999.9</v>
      </c>
      <c r="K405" s="45">
        <f t="shared" si="67"/>
        <v>2353.991026866805</v>
      </c>
      <c r="L405" s="6" t="s">
        <v>519</v>
      </c>
      <c r="M405" s="6" t="s">
        <v>2</v>
      </c>
      <c r="N405" s="6">
        <v>9</v>
      </c>
      <c r="O405" s="6"/>
      <c r="P405" s="6">
        <v>100</v>
      </c>
      <c r="Q405" s="6"/>
      <c r="R405" s="6"/>
      <c r="S405" s="62">
        <v>2014</v>
      </c>
      <c r="T405" s="6">
        <v>0</v>
      </c>
      <c r="U405" s="6">
        <v>0</v>
      </c>
      <c r="V405" s="43">
        <v>0</v>
      </c>
      <c r="W405" s="6" t="s">
        <v>76</v>
      </c>
    </row>
    <row r="406" spans="1:23" s="2" customFormat="1" ht="15">
      <c r="A406" s="66" t="s">
        <v>613</v>
      </c>
      <c r="B406" s="6" t="s">
        <v>79</v>
      </c>
      <c r="C406" s="19">
        <v>27201</v>
      </c>
      <c r="D406" s="19">
        <v>27200008</v>
      </c>
      <c r="E406" s="36" t="s">
        <v>20</v>
      </c>
      <c r="F406" s="47">
        <f t="shared" si="76"/>
        <v>15693.796639</v>
      </c>
      <c r="G406" s="47">
        <f t="shared" si="77"/>
        <v>15693.796639</v>
      </c>
      <c r="H406" s="47">
        <f t="shared" si="78"/>
        <v>15693.796639</v>
      </c>
      <c r="I406" s="6">
        <v>5</v>
      </c>
      <c r="J406" s="45">
        <v>4000</v>
      </c>
      <c r="K406" s="45">
        <f t="shared" si="67"/>
        <v>3138.7593278</v>
      </c>
      <c r="L406" s="6" t="s">
        <v>511</v>
      </c>
      <c r="M406" s="6" t="s">
        <v>2</v>
      </c>
      <c r="N406" s="6">
        <v>9</v>
      </c>
      <c r="O406" s="6"/>
      <c r="P406" s="6">
        <v>100</v>
      </c>
      <c r="Q406" s="6"/>
      <c r="R406" s="6"/>
      <c r="S406" s="62">
        <v>2014</v>
      </c>
      <c r="T406" s="6">
        <v>0</v>
      </c>
      <c r="U406" s="6">
        <v>0</v>
      </c>
      <c r="V406" s="43">
        <v>0</v>
      </c>
      <c r="W406" s="6" t="s">
        <v>76</v>
      </c>
    </row>
    <row r="407" spans="1:23" s="2" customFormat="1" ht="15">
      <c r="A407" s="66" t="s">
        <v>614</v>
      </c>
      <c r="B407" s="6" t="s">
        <v>79</v>
      </c>
      <c r="C407" s="19">
        <v>27201</v>
      </c>
      <c r="D407" s="19">
        <v>27200014</v>
      </c>
      <c r="E407" s="36" t="s">
        <v>21</v>
      </c>
      <c r="F407" s="47">
        <f t="shared" si="76"/>
        <v>6303.727295987129</v>
      </c>
      <c r="G407" s="47">
        <f t="shared" si="77"/>
        <v>6303.727295987129</v>
      </c>
      <c r="H407" s="47">
        <f t="shared" si="78"/>
        <v>6303.727295987129</v>
      </c>
      <c r="I407" s="6">
        <v>60</v>
      </c>
      <c r="J407" s="45">
        <v>133.89</v>
      </c>
      <c r="K407" s="45">
        <f t="shared" si="67"/>
        <v>105.06212159978548</v>
      </c>
      <c r="L407" s="6" t="s">
        <v>511</v>
      </c>
      <c r="M407" s="6" t="s">
        <v>2</v>
      </c>
      <c r="N407" s="6">
        <v>9</v>
      </c>
      <c r="O407" s="6"/>
      <c r="P407" s="6"/>
      <c r="Q407" s="6">
        <v>100</v>
      </c>
      <c r="R407" s="6"/>
      <c r="S407" s="62">
        <v>2014</v>
      </c>
      <c r="T407" s="6">
        <v>0</v>
      </c>
      <c r="U407" s="6">
        <v>0</v>
      </c>
      <c r="V407" s="43">
        <v>0</v>
      </c>
      <c r="W407" s="6" t="s">
        <v>76</v>
      </c>
    </row>
    <row r="408" spans="1:23" ht="15">
      <c r="A408" s="66" t="s">
        <v>615</v>
      </c>
      <c r="B408" s="6" t="s">
        <v>79</v>
      </c>
      <c r="C408" s="19">
        <v>27201</v>
      </c>
      <c r="D408" s="19">
        <v>27100073</v>
      </c>
      <c r="E408" s="36" t="s">
        <v>22</v>
      </c>
      <c r="F408" s="47">
        <f t="shared" si="76"/>
        <v>137454.1649440714</v>
      </c>
      <c r="G408" s="47">
        <f t="shared" si="77"/>
        <v>137454.1649440714</v>
      </c>
      <c r="H408" s="47"/>
      <c r="I408" s="29">
        <v>234</v>
      </c>
      <c r="J408" s="45">
        <v>748.59</v>
      </c>
      <c r="K408" s="45">
        <f t="shared" si="67"/>
        <v>587.4109612994505</v>
      </c>
      <c r="L408" s="12" t="s">
        <v>511</v>
      </c>
      <c r="M408" s="6" t="s">
        <v>1</v>
      </c>
      <c r="N408" s="6">
        <v>9</v>
      </c>
      <c r="O408" s="6"/>
      <c r="P408" s="6"/>
      <c r="Q408" s="6">
        <v>100</v>
      </c>
      <c r="R408" s="6"/>
      <c r="S408" s="62">
        <v>2014</v>
      </c>
      <c r="T408" s="6">
        <v>0</v>
      </c>
      <c r="U408" s="6">
        <v>0</v>
      </c>
      <c r="V408" s="43">
        <v>0</v>
      </c>
      <c r="W408" s="6" t="s">
        <v>76</v>
      </c>
    </row>
    <row r="409" spans="1:23" s="2" customFormat="1" ht="15">
      <c r="A409" s="6"/>
      <c r="B409" s="6"/>
      <c r="C409" s="16"/>
      <c r="D409" s="16"/>
      <c r="E409" s="51" t="s">
        <v>483</v>
      </c>
      <c r="F409" s="50">
        <f>SUM(F404:F408)</f>
        <v>174360.40334119258</v>
      </c>
      <c r="G409" s="50">
        <f aca="true" t="shared" si="79" ref="G409:H409">SUM(G404:G408)</f>
        <v>174360.40334119258</v>
      </c>
      <c r="H409" s="50">
        <f t="shared" si="79"/>
        <v>36906.23839712115</v>
      </c>
      <c r="I409" s="6"/>
      <c r="J409" s="45"/>
      <c r="K409" s="45"/>
      <c r="L409" s="6"/>
      <c r="M409" s="6"/>
      <c r="N409" s="6"/>
      <c r="O409" s="6"/>
      <c r="P409" s="6"/>
      <c r="Q409" s="6"/>
      <c r="R409" s="6"/>
      <c r="S409" s="17"/>
      <c r="T409" s="6"/>
      <c r="U409" s="6"/>
      <c r="V409" s="43"/>
      <c r="W409" s="6"/>
    </row>
    <row r="410" spans="1:23" s="2" customFormat="1" ht="15">
      <c r="A410" s="6"/>
      <c r="B410" s="6"/>
      <c r="C410" s="16"/>
      <c r="D410" s="16"/>
      <c r="E410" s="40"/>
      <c r="F410" s="47"/>
      <c r="G410" s="47"/>
      <c r="H410" s="47"/>
      <c r="I410" s="6"/>
      <c r="J410" s="45"/>
      <c r="K410" s="45"/>
      <c r="L410" s="6"/>
      <c r="M410" s="6"/>
      <c r="N410" s="6"/>
      <c r="O410" s="6"/>
      <c r="P410" s="6"/>
      <c r="Q410" s="6"/>
      <c r="R410" s="6"/>
      <c r="S410" s="17"/>
      <c r="T410" s="6"/>
      <c r="U410" s="6"/>
      <c r="V410" s="43"/>
      <c r="W410" s="6"/>
    </row>
    <row r="411" spans="1:23" s="2" customFormat="1" ht="15">
      <c r="A411" s="66" t="s">
        <v>616</v>
      </c>
      <c r="B411" s="6" t="s">
        <v>79</v>
      </c>
      <c r="C411" s="19">
        <v>27301</v>
      </c>
      <c r="D411" s="28">
        <v>27300011</v>
      </c>
      <c r="E411" s="37" t="s">
        <v>438</v>
      </c>
      <c r="F411" s="47">
        <f aca="true" t="shared" si="80" ref="F411:F414">+I411*K411</f>
        <v>5000</v>
      </c>
      <c r="G411" s="47">
        <f aca="true" t="shared" si="81" ref="G411:G414">+F411</f>
        <v>5000</v>
      </c>
      <c r="H411" s="47">
        <f aca="true" t="shared" si="82" ref="H411:H414">+F411</f>
        <v>5000</v>
      </c>
      <c r="I411" s="6">
        <v>10</v>
      </c>
      <c r="J411" s="45">
        <v>100</v>
      </c>
      <c r="K411" s="45">
        <v>500</v>
      </c>
      <c r="L411" s="6" t="s">
        <v>511</v>
      </c>
      <c r="M411" s="6" t="s">
        <v>2</v>
      </c>
      <c r="N411" s="6">
        <v>9</v>
      </c>
      <c r="O411" s="6">
        <v>100</v>
      </c>
      <c r="P411" s="6"/>
      <c r="Q411" s="6"/>
      <c r="R411" s="6"/>
      <c r="S411" s="62">
        <v>2014</v>
      </c>
      <c r="T411" s="6">
        <v>0</v>
      </c>
      <c r="U411" s="6">
        <v>0</v>
      </c>
      <c r="V411" s="43">
        <v>0</v>
      </c>
      <c r="W411" s="6" t="s">
        <v>76</v>
      </c>
    </row>
    <row r="412" spans="1:23" s="2" customFormat="1" ht="15">
      <c r="A412" s="66" t="s">
        <v>617</v>
      </c>
      <c r="B412" s="6" t="s">
        <v>79</v>
      </c>
      <c r="C412" s="19">
        <v>27301</v>
      </c>
      <c r="D412" s="13">
        <v>27300090</v>
      </c>
      <c r="E412" s="42" t="s">
        <v>439</v>
      </c>
      <c r="F412" s="47">
        <f t="shared" si="80"/>
        <v>4500</v>
      </c>
      <c r="G412" s="47">
        <f t="shared" si="81"/>
        <v>4500</v>
      </c>
      <c r="H412" s="47">
        <f t="shared" si="82"/>
        <v>4500</v>
      </c>
      <c r="I412" s="6">
        <v>10</v>
      </c>
      <c r="J412" s="45">
        <v>190</v>
      </c>
      <c r="K412" s="45">
        <v>450</v>
      </c>
      <c r="L412" s="6" t="s">
        <v>511</v>
      </c>
      <c r="M412" s="6" t="s">
        <v>2</v>
      </c>
      <c r="N412" s="6">
        <v>9</v>
      </c>
      <c r="O412" s="6">
        <v>100</v>
      </c>
      <c r="P412" s="6"/>
      <c r="Q412" s="6"/>
      <c r="R412" s="6"/>
      <c r="S412" s="62">
        <v>2014</v>
      </c>
      <c r="T412" s="6">
        <v>0</v>
      </c>
      <c r="U412" s="6">
        <v>0</v>
      </c>
      <c r="V412" s="43">
        <v>0</v>
      </c>
      <c r="W412" s="6" t="s">
        <v>76</v>
      </c>
    </row>
    <row r="413" spans="1:23" s="2" customFormat="1" ht="15">
      <c r="A413" s="66" t="s">
        <v>618</v>
      </c>
      <c r="B413" s="6" t="s">
        <v>79</v>
      </c>
      <c r="C413" s="19">
        <v>27301</v>
      </c>
      <c r="D413" s="13">
        <v>27300012</v>
      </c>
      <c r="E413" s="42" t="s">
        <v>440</v>
      </c>
      <c r="F413" s="47">
        <f t="shared" si="80"/>
        <v>4500</v>
      </c>
      <c r="G413" s="47">
        <f t="shared" si="81"/>
        <v>4500</v>
      </c>
      <c r="H413" s="47">
        <f t="shared" si="82"/>
        <v>4500</v>
      </c>
      <c r="I413" s="6">
        <v>10</v>
      </c>
      <c r="J413" s="45">
        <v>150</v>
      </c>
      <c r="K413" s="45">
        <v>450</v>
      </c>
      <c r="L413" s="6" t="s">
        <v>511</v>
      </c>
      <c r="M413" s="6" t="s">
        <v>2</v>
      </c>
      <c r="N413" s="6">
        <v>9</v>
      </c>
      <c r="O413" s="6">
        <v>100</v>
      </c>
      <c r="P413" s="6"/>
      <c r="Q413" s="6"/>
      <c r="R413" s="6"/>
      <c r="S413" s="62">
        <v>2014</v>
      </c>
      <c r="T413" s="6">
        <v>0</v>
      </c>
      <c r="U413" s="6">
        <v>0</v>
      </c>
      <c r="V413" s="43">
        <v>0</v>
      </c>
      <c r="W413" s="6" t="s">
        <v>76</v>
      </c>
    </row>
    <row r="414" spans="1:23" s="2" customFormat="1" ht="15">
      <c r="A414" s="66" t="s">
        <v>619</v>
      </c>
      <c r="B414" s="6" t="s">
        <v>79</v>
      </c>
      <c r="C414" s="19">
        <v>27301</v>
      </c>
      <c r="D414" s="13">
        <v>27300066</v>
      </c>
      <c r="E414" s="42" t="s">
        <v>441</v>
      </c>
      <c r="F414" s="47">
        <f t="shared" si="80"/>
        <v>2704</v>
      </c>
      <c r="G414" s="47">
        <f t="shared" si="81"/>
        <v>2704</v>
      </c>
      <c r="H414" s="47">
        <f t="shared" si="82"/>
        <v>2704</v>
      </c>
      <c r="I414" s="6">
        <v>2</v>
      </c>
      <c r="J414" s="45">
        <v>350</v>
      </c>
      <c r="K414" s="45">
        <v>1352</v>
      </c>
      <c r="L414" s="6" t="s">
        <v>511</v>
      </c>
      <c r="M414" s="6" t="s">
        <v>2</v>
      </c>
      <c r="N414" s="6">
        <v>9</v>
      </c>
      <c r="O414" s="6">
        <v>100</v>
      </c>
      <c r="P414" s="6"/>
      <c r="Q414" s="6"/>
      <c r="R414" s="6"/>
      <c r="S414" s="62">
        <v>2014</v>
      </c>
      <c r="T414" s="6">
        <v>0</v>
      </c>
      <c r="U414" s="6">
        <v>0</v>
      </c>
      <c r="V414" s="43">
        <v>0</v>
      </c>
      <c r="W414" s="6" t="s">
        <v>76</v>
      </c>
    </row>
    <row r="415" spans="1:23" s="2" customFormat="1" ht="15">
      <c r="A415" s="6"/>
      <c r="B415" s="6"/>
      <c r="C415" s="16"/>
      <c r="D415" s="16"/>
      <c r="E415" s="51" t="s">
        <v>455</v>
      </c>
      <c r="F415" s="50">
        <f>SUM(F411:F414)</f>
        <v>16704</v>
      </c>
      <c r="G415" s="50">
        <f aca="true" t="shared" si="83" ref="G415:H415">SUM(G411:G414)</f>
        <v>16704</v>
      </c>
      <c r="H415" s="50">
        <f t="shared" si="83"/>
        <v>16704</v>
      </c>
      <c r="I415" s="6"/>
      <c r="J415" s="45"/>
      <c r="K415" s="45"/>
      <c r="L415" s="6"/>
      <c r="M415" s="6"/>
      <c r="N415" s="6"/>
      <c r="O415" s="6"/>
      <c r="P415" s="6"/>
      <c r="Q415" s="6"/>
      <c r="R415" s="6"/>
      <c r="S415" s="17"/>
      <c r="T415" s="6"/>
      <c r="U415" s="6"/>
      <c r="V415" s="43"/>
      <c r="W415" s="6"/>
    </row>
    <row r="416" spans="1:23" s="2" customFormat="1" ht="15">
      <c r="A416" s="6"/>
      <c r="B416" s="6"/>
      <c r="C416" s="16"/>
      <c r="D416" s="16"/>
      <c r="E416" s="40"/>
      <c r="F416" s="47"/>
      <c r="G416" s="47"/>
      <c r="H416" s="47"/>
      <c r="I416" s="6"/>
      <c r="J416" s="45"/>
      <c r="K416" s="45"/>
      <c r="L416" s="6"/>
      <c r="M416" s="6"/>
      <c r="N416" s="6"/>
      <c r="O416" s="6"/>
      <c r="P416" s="6"/>
      <c r="Q416" s="6"/>
      <c r="R416" s="6"/>
      <c r="S416" s="17"/>
      <c r="T416" s="6"/>
      <c r="U416" s="6"/>
      <c r="V416" s="43"/>
      <c r="W416" s="6"/>
    </row>
    <row r="417" spans="1:23" s="2" customFormat="1" ht="30">
      <c r="A417" s="6">
        <v>278</v>
      </c>
      <c r="B417" s="6" t="s">
        <v>79</v>
      </c>
      <c r="C417" s="19">
        <v>27501</v>
      </c>
      <c r="D417" s="13">
        <v>27500003</v>
      </c>
      <c r="E417" s="40" t="s">
        <v>502</v>
      </c>
      <c r="F417" s="47">
        <f aca="true" t="shared" si="84" ref="F417">+I417*K417</f>
        <v>552</v>
      </c>
      <c r="G417" s="47">
        <f aca="true" t="shared" si="85" ref="G417">+F417</f>
        <v>552</v>
      </c>
      <c r="H417" s="47">
        <v>0</v>
      </c>
      <c r="I417" s="6">
        <v>1</v>
      </c>
      <c r="J417" s="45">
        <v>882.5</v>
      </c>
      <c r="K417" s="45">
        <v>552</v>
      </c>
      <c r="L417" s="6" t="s">
        <v>516</v>
      </c>
      <c r="M417" s="6" t="s">
        <v>2</v>
      </c>
      <c r="N417" s="6">
        <v>9</v>
      </c>
      <c r="O417" s="6"/>
      <c r="P417" s="6"/>
      <c r="Q417" s="6">
        <v>40</v>
      </c>
      <c r="R417" s="6">
        <v>60</v>
      </c>
      <c r="S417" s="62">
        <v>2014</v>
      </c>
      <c r="T417" s="6">
        <v>0</v>
      </c>
      <c r="U417" s="6">
        <v>0</v>
      </c>
      <c r="V417" s="43">
        <v>0</v>
      </c>
      <c r="W417" s="6" t="s">
        <v>76</v>
      </c>
    </row>
    <row r="418" spans="1:23" s="2" customFormat="1" ht="15">
      <c r="A418" s="6"/>
      <c r="B418" s="6"/>
      <c r="C418" s="16"/>
      <c r="D418" s="16"/>
      <c r="E418" s="51" t="s">
        <v>501</v>
      </c>
      <c r="F418" s="50">
        <f>SUM(F417)</f>
        <v>552</v>
      </c>
      <c r="G418" s="50">
        <f aca="true" t="shared" si="86" ref="G418">SUM(G417)</f>
        <v>552</v>
      </c>
      <c r="H418" s="50"/>
      <c r="I418" s="6"/>
      <c r="J418" s="45"/>
      <c r="K418" s="45"/>
      <c r="L418" s="6"/>
      <c r="M418" s="6"/>
      <c r="N418" s="6"/>
      <c r="O418" s="6"/>
      <c r="P418" s="6"/>
      <c r="Q418" s="6"/>
      <c r="R418" s="6"/>
      <c r="S418" s="17"/>
      <c r="T418" s="6"/>
      <c r="U418" s="6"/>
      <c r="V418" s="43"/>
      <c r="W418" s="6"/>
    </row>
    <row r="419" spans="1:23" s="2" customFormat="1" ht="15">
      <c r="A419" s="6"/>
      <c r="B419" s="6"/>
      <c r="C419" s="16"/>
      <c r="D419" s="16"/>
      <c r="E419" s="40"/>
      <c r="F419" s="47"/>
      <c r="G419" s="47"/>
      <c r="H419" s="47"/>
      <c r="I419" s="6"/>
      <c r="J419" s="45"/>
      <c r="K419" s="45"/>
      <c r="L419" s="6"/>
      <c r="M419" s="6"/>
      <c r="N419" s="6"/>
      <c r="O419" s="6"/>
      <c r="P419" s="6"/>
      <c r="Q419" s="6"/>
      <c r="R419" s="6"/>
      <c r="S419" s="17"/>
      <c r="T419" s="6"/>
      <c r="U419" s="6"/>
      <c r="V419" s="43"/>
      <c r="W419" s="6"/>
    </row>
    <row r="420" spans="1:23" s="2" customFormat="1" ht="15">
      <c r="A420" s="6">
        <v>279</v>
      </c>
      <c r="B420" s="6" t="s">
        <v>79</v>
      </c>
      <c r="C420" s="19">
        <v>28201</v>
      </c>
      <c r="D420" s="28">
        <v>28200024</v>
      </c>
      <c r="E420" s="42" t="s">
        <v>23</v>
      </c>
      <c r="F420" s="47">
        <f aca="true" t="shared" si="87" ref="F420">+I420*K420</f>
        <v>881538.2127338488</v>
      </c>
      <c r="G420" s="47">
        <f aca="true" t="shared" si="88" ref="G420">+F420</f>
        <v>881538.2127338488</v>
      </c>
      <c r="H420" s="47">
        <v>0</v>
      </c>
      <c r="I420" s="6">
        <v>1273</v>
      </c>
      <c r="J420" s="45">
        <v>882.5</v>
      </c>
      <c r="K420" s="45">
        <f t="shared" si="67"/>
        <v>692.488776695875</v>
      </c>
      <c r="L420" s="6" t="s">
        <v>511</v>
      </c>
      <c r="M420" s="6" t="s">
        <v>1</v>
      </c>
      <c r="N420" s="6">
        <v>9</v>
      </c>
      <c r="O420" s="6"/>
      <c r="P420" s="6"/>
      <c r="Q420" s="6">
        <v>40</v>
      </c>
      <c r="R420" s="6">
        <v>60</v>
      </c>
      <c r="S420" s="62">
        <v>2014</v>
      </c>
      <c r="T420" s="6">
        <v>0</v>
      </c>
      <c r="U420" s="6">
        <v>0</v>
      </c>
      <c r="V420" s="43">
        <v>0</v>
      </c>
      <c r="W420" s="6" t="s">
        <v>77</v>
      </c>
    </row>
    <row r="421" spans="1:23" s="2" customFormat="1" ht="15">
      <c r="A421" s="6"/>
      <c r="B421" s="6"/>
      <c r="C421" s="16"/>
      <c r="D421" s="16"/>
      <c r="E421" s="51" t="s">
        <v>484</v>
      </c>
      <c r="F421" s="50">
        <f>SUM(F420)</f>
        <v>881538.2127338488</v>
      </c>
      <c r="G421" s="50">
        <f aca="true" t="shared" si="89" ref="G421:H421">SUM(G420)</f>
        <v>881538.2127338488</v>
      </c>
      <c r="H421" s="50">
        <f t="shared" si="89"/>
        <v>0</v>
      </c>
      <c r="I421" s="6"/>
      <c r="J421" s="45"/>
      <c r="K421" s="45"/>
      <c r="L421" s="6"/>
      <c r="M421" s="6"/>
      <c r="N421" s="6"/>
      <c r="O421" s="6"/>
      <c r="P421" s="6"/>
      <c r="Q421" s="6"/>
      <c r="R421" s="6"/>
      <c r="S421" s="17"/>
      <c r="T421" s="6"/>
      <c r="U421" s="6"/>
      <c r="V421" s="43"/>
      <c r="W421" s="6"/>
    </row>
    <row r="422" spans="1:23" s="2" customFormat="1" ht="15">
      <c r="A422" s="6"/>
      <c r="B422" s="6"/>
      <c r="C422" s="16"/>
      <c r="D422" s="16"/>
      <c r="E422" s="40"/>
      <c r="F422" s="47"/>
      <c r="G422" s="47"/>
      <c r="H422" s="47"/>
      <c r="I422" s="6"/>
      <c r="J422" s="45"/>
      <c r="K422" s="45"/>
      <c r="L422" s="6"/>
      <c r="M422" s="6"/>
      <c r="N422" s="6"/>
      <c r="O422" s="6"/>
      <c r="P422" s="6"/>
      <c r="Q422" s="6"/>
      <c r="R422" s="6"/>
      <c r="S422" s="17"/>
      <c r="T422" s="6"/>
      <c r="U422" s="6"/>
      <c r="V422" s="43"/>
      <c r="W422" s="6"/>
    </row>
    <row r="423" spans="1:23" s="2" customFormat="1" ht="15">
      <c r="A423" s="6">
        <v>280</v>
      </c>
      <c r="B423" s="6" t="s">
        <v>79</v>
      </c>
      <c r="C423" s="19">
        <v>28301</v>
      </c>
      <c r="D423" s="28">
        <v>27100086</v>
      </c>
      <c r="E423" s="42" t="s">
        <v>442</v>
      </c>
      <c r="F423" s="47">
        <f aca="true" t="shared" si="90" ref="F423:F424">+I423*K423</f>
        <v>21135.43</v>
      </c>
      <c r="G423" s="47">
        <f aca="true" t="shared" si="91" ref="G423:G424">+F423</f>
        <v>21135.43</v>
      </c>
      <c r="H423" s="47">
        <v>0</v>
      </c>
      <c r="I423" s="6">
        <v>47</v>
      </c>
      <c r="J423" s="45">
        <v>447</v>
      </c>
      <c r="K423" s="45">
        <v>449.69</v>
      </c>
      <c r="L423" s="6" t="s">
        <v>519</v>
      </c>
      <c r="M423" s="6" t="s">
        <v>1</v>
      </c>
      <c r="N423" s="6">
        <v>9</v>
      </c>
      <c r="O423" s="6"/>
      <c r="P423" s="6"/>
      <c r="Q423" s="6">
        <v>40</v>
      </c>
      <c r="R423" s="6">
        <v>60</v>
      </c>
      <c r="S423" s="62">
        <v>2014</v>
      </c>
      <c r="T423" s="6">
        <v>0</v>
      </c>
      <c r="U423" s="6">
        <v>0</v>
      </c>
      <c r="V423" s="43">
        <v>0</v>
      </c>
      <c r="W423" s="6" t="s">
        <v>77</v>
      </c>
    </row>
    <row r="424" spans="1:23" s="2" customFormat="1" ht="15">
      <c r="A424" s="6">
        <v>281</v>
      </c>
      <c r="B424" s="6" t="s">
        <v>79</v>
      </c>
      <c r="C424" s="19">
        <v>28301</v>
      </c>
      <c r="D424" s="28">
        <v>27100096</v>
      </c>
      <c r="E424" s="42" t="s">
        <v>24</v>
      </c>
      <c r="F424" s="47">
        <f t="shared" si="90"/>
        <v>22893.7</v>
      </c>
      <c r="G424" s="47">
        <f t="shared" si="91"/>
        <v>22893.7</v>
      </c>
      <c r="H424" s="47">
        <v>0</v>
      </c>
      <c r="I424" s="6">
        <v>47</v>
      </c>
      <c r="J424" s="45">
        <v>485</v>
      </c>
      <c r="K424" s="45">
        <v>487.1</v>
      </c>
      <c r="L424" s="6" t="s">
        <v>511</v>
      </c>
      <c r="M424" s="6" t="s">
        <v>1</v>
      </c>
      <c r="N424" s="6">
        <v>9</v>
      </c>
      <c r="O424" s="6"/>
      <c r="P424" s="6"/>
      <c r="Q424" s="6">
        <v>40</v>
      </c>
      <c r="R424" s="6">
        <v>60</v>
      </c>
      <c r="S424" s="62">
        <v>2014</v>
      </c>
      <c r="T424" s="6">
        <v>0</v>
      </c>
      <c r="U424" s="6">
        <v>0</v>
      </c>
      <c r="V424" s="43">
        <v>0</v>
      </c>
      <c r="W424" s="6" t="s">
        <v>77</v>
      </c>
    </row>
    <row r="425" spans="1:23" s="2" customFormat="1" ht="15">
      <c r="A425" s="6"/>
      <c r="B425" s="6"/>
      <c r="C425" s="16"/>
      <c r="D425" s="16"/>
      <c r="E425" s="51" t="s">
        <v>456</v>
      </c>
      <c r="F425" s="50">
        <f>SUM(F423:F424)</f>
        <v>44029.130000000005</v>
      </c>
      <c r="G425" s="50">
        <f>SUM(G423:G424)</f>
        <v>44029.130000000005</v>
      </c>
      <c r="H425" s="50">
        <f>SUM(H423:H424)</f>
        <v>0</v>
      </c>
      <c r="I425" s="6"/>
      <c r="J425" s="45"/>
      <c r="K425" s="45"/>
      <c r="L425" s="6"/>
      <c r="M425" s="6"/>
      <c r="N425" s="6"/>
      <c r="O425" s="6"/>
      <c r="P425" s="6"/>
      <c r="Q425" s="6"/>
      <c r="R425" s="6"/>
      <c r="S425" s="17"/>
      <c r="T425" s="6"/>
      <c r="U425" s="6"/>
      <c r="V425" s="43"/>
      <c r="W425" s="6"/>
    </row>
    <row r="426" spans="1:23" s="2" customFormat="1" ht="15">
      <c r="A426" s="6"/>
      <c r="B426" s="6"/>
      <c r="C426" s="16"/>
      <c r="D426" s="16"/>
      <c r="E426" s="40"/>
      <c r="F426" s="47"/>
      <c r="G426" s="47"/>
      <c r="H426" s="47"/>
      <c r="I426" s="6"/>
      <c r="J426" s="45"/>
      <c r="K426" s="45"/>
      <c r="L426" s="6"/>
      <c r="M426" s="6"/>
      <c r="N426" s="6"/>
      <c r="O426" s="6"/>
      <c r="P426" s="6"/>
      <c r="Q426" s="6"/>
      <c r="R426" s="6"/>
      <c r="S426" s="17"/>
      <c r="T426" s="6"/>
      <c r="U426" s="6"/>
      <c r="V426" s="43"/>
      <c r="W426" s="6"/>
    </row>
    <row r="427" spans="1:23" ht="60">
      <c r="A427" s="66" t="s">
        <v>624</v>
      </c>
      <c r="B427" s="6" t="s">
        <v>79</v>
      </c>
      <c r="C427" s="19">
        <v>29101</v>
      </c>
      <c r="D427" s="19">
        <v>29100073</v>
      </c>
      <c r="E427" s="30" t="s">
        <v>443</v>
      </c>
      <c r="F427" s="47">
        <f aca="true" t="shared" si="92" ref="F427:F436">+I427*K427</f>
        <v>3503</v>
      </c>
      <c r="G427" s="47">
        <f aca="true" t="shared" si="93" ref="G427:G436">+F427</f>
        <v>3503</v>
      </c>
      <c r="H427" s="47">
        <f aca="true" t="shared" si="94" ref="H427:H436">+F427</f>
        <v>3503</v>
      </c>
      <c r="I427" s="6">
        <v>1</v>
      </c>
      <c r="J427" s="45">
        <v>2200</v>
      </c>
      <c r="K427" s="45">
        <v>3503</v>
      </c>
      <c r="L427" s="6" t="s">
        <v>511</v>
      </c>
      <c r="M427" s="6" t="s">
        <v>2</v>
      </c>
      <c r="N427" s="6">
        <v>9</v>
      </c>
      <c r="O427" s="6"/>
      <c r="P427" s="6"/>
      <c r="Q427" s="6">
        <v>100</v>
      </c>
      <c r="R427" s="6"/>
      <c r="S427" s="62">
        <v>2014</v>
      </c>
      <c r="T427" s="6">
        <v>0</v>
      </c>
      <c r="U427" s="6">
        <v>0</v>
      </c>
      <c r="V427" s="43">
        <v>0</v>
      </c>
      <c r="W427" s="7" t="s">
        <v>76</v>
      </c>
    </row>
    <row r="428" spans="1:23" s="2" customFormat="1" ht="30">
      <c r="A428" s="66" t="s">
        <v>625</v>
      </c>
      <c r="B428" s="6" t="s">
        <v>79</v>
      </c>
      <c r="C428" s="19">
        <v>29101</v>
      </c>
      <c r="D428" s="19">
        <v>24600027</v>
      </c>
      <c r="E428" s="30" t="s">
        <v>90</v>
      </c>
      <c r="F428" s="47">
        <f t="shared" si="92"/>
        <v>600</v>
      </c>
      <c r="G428" s="47">
        <f t="shared" si="93"/>
        <v>600</v>
      </c>
      <c r="H428" s="47">
        <f t="shared" si="94"/>
        <v>600</v>
      </c>
      <c r="I428" s="6">
        <v>30</v>
      </c>
      <c r="J428" s="45">
        <v>20</v>
      </c>
      <c r="K428" s="45">
        <v>20</v>
      </c>
      <c r="L428" s="6" t="s">
        <v>511</v>
      </c>
      <c r="M428" s="6" t="s">
        <v>2</v>
      </c>
      <c r="N428" s="6">
        <v>9</v>
      </c>
      <c r="O428" s="6"/>
      <c r="P428" s="6"/>
      <c r="Q428" s="6">
        <v>100</v>
      </c>
      <c r="R428" s="6"/>
      <c r="S428" s="62">
        <v>2014</v>
      </c>
      <c r="T428" s="6">
        <v>0</v>
      </c>
      <c r="U428" s="6">
        <v>0</v>
      </c>
      <c r="V428" s="43">
        <v>0</v>
      </c>
      <c r="W428" s="7" t="s">
        <v>76</v>
      </c>
    </row>
    <row r="429" spans="1:23" s="2" customFormat="1" ht="30">
      <c r="A429" s="66" t="s">
        <v>626</v>
      </c>
      <c r="B429" s="6" t="s">
        <v>79</v>
      </c>
      <c r="C429" s="19">
        <v>29101</v>
      </c>
      <c r="D429" s="19">
        <v>29100063</v>
      </c>
      <c r="E429" s="30" t="s">
        <v>88</v>
      </c>
      <c r="F429" s="47">
        <f t="shared" si="92"/>
        <v>2700</v>
      </c>
      <c r="G429" s="47">
        <f t="shared" si="93"/>
        <v>2700</v>
      </c>
      <c r="H429" s="47">
        <f t="shared" si="94"/>
        <v>2700</v>
      </c>
      <c r="I429" s="6">
        <v>10</v>
      </c>
      <c r="J429" s="45">
        <v>135</v>
      </c>
      <c r="K429" s="45">
        <v>270</v>
      </c>
      <c r="L429" s="6" t="s">
        <v>516</v>
      </c>
      <c r="M429" s="6" t="s">
        <v>2</v>
      </c>
      <c r="N429" s="6">
        <v>9</v>
      </c>
      <c r="O429" s="6"/>
      <c r="P429" s="6"/>
      <c r="Q429" s="6">
        <v>100</v>
      </c>
      <c r="R429" s="6"/>
      <c r="S429" s="62">
        <v>2014</v>
      </c>
      <c r="T429" s="6">
        <v>0</v>
      </c>
      <c r="U429" s="6">
        <v>0</v>
      </c>
      <c r="V429" s="43">
        <v>0</v>
      </c>
      <c r="W429" s="7" t="s">
        <v>76</v>
      </c>
    </row>
    <row r="430" spans="1:23" s="2" customFormat="1" ht="15">
      <c r="A430" s="66" t="s">
        <v>627</v>
      </c>
      <c r="B430" s="6" t="s">
        <v>79</v>
      </c>
      <c r="C430" s="19">
        <v>29101</v>
      </c>
      <c r="D430" s="19">
        <v>29100170</v>
      </c>
      <c r="E430" s="30" t="s">
        <v>91</v>
      </c>
      <c r="F430" s="47">
        <f t="shared" si="92"/>
        <v>2500</v>
      </c>
      <c r="G430" s="47">
        <f t="shared" si="93"/>
        <v>2500</v>
      </c>
      <c r="H430" s="47">
        <f t="shared" si="94"/>
        <v>2500</v>
      </c>
      <c r="I430" s="6">
        <v>10</v>
      </c>
      <c r="J430" s="45">
        <v>180</v>
      </c>
      <c r="K430" s="45">
        <v>250</v>
      </c>
      <c r="L430" s="6" t="s">
        <v>511</v>
      </c>
      <c r="M430" s="6" t="s">
        <v>2</v>
      </c>
      <c r="N430" s="6">
        <v>9</v>
      </c>
      <c r="O430" s="6"/>
      <c r="P430" s="6"/>
      <c r="Q430" s="6">
        <v>100</v>
      </c>
      <c r="R430" s="6"/>
      <c r="S430" s="62">
        <v>2014</v>
      </c>
      <c r="T430" s="6">
        <v>0</v>
      </c>
      <c r="U430" s="6">
        <v>0</v>
      </c>
      <c r="V430" s="43">
        <v>0</v>
      </c>
      <c r="W430" s="7" t="s">
        <v>76</v>
      </c>
    </row>
    <row r="431" spans="1:23" s="2" customFormat="1" ht="15">
      <c r="A431" s="66" t="s">
        <v>628</v>
      </c>
      <c r="B431" s="6" t="s">
        <v>79</v>
      </c>
      <c r="C431" s="19">
        <v>29101</v>
      </c>
      <c r="D431" s="19">
        <v>29100208</v>
      </c>
      <c r="E431" s="30" t="s">
        <v>375</v>
      </c>
      <c r="F431" s="47">
        <f t="shared" si="92"/>
        <v>2100</v>
      </c>
      <c r="G431" s="47">
        <f t="shared" si="93"/>
        <v>2100</v>
      </c>
      <c r="H431" s="47">
        <f t="shared" si="94"/>
        <v>2100</v>
      </c>
      <c r="I431" s="6">
        <v>10</v>
      </c>
      <c r="J431" s="45">
        <v>100.5</v>
      </c>
      <c r="K431" s="45">
        <v>210</v>
      </c>
      <c r="L431" s="6" t="s">
        <v>511</v>
      </c>
      <c r="M431" s="6" t="s">
        <v>2</v>
      </c>
      <c r="N431" s="6">
        <v>9</v>
      </c>
      <c r="O431" s="6"/>
      <c r="P431" s="6"/>
      <c r="Q431" s="6">
        <v>100</v>
      </c>
      <c r="R431" s="6"/>
      <c r="S431" s="62">
        <v>2014</v>
      </c>
      <c r="T431" s="6">
        <v>0</v>
      </c>
      <c r="U431" s="6">
        <v>0</v>
      </c>
      <c r="V431" s="43">
        <v>0</v>
      </c>
      <c r="W431" s="7" t="s">
        <v>76</v>
      </c>
    </row>
    <row r="432" spans="1:23" s="2" customFormat="1" ht="15">
      <c r="A432" s="66" t="s">
        <v>629</v>
      </c>
      <c r="B432" s="6" t="s">
        <v>79</v>
      </c>
      <c r="C432" s="19">
        <v>29101</v>
      </c>
      <c r="D432" s="19">
        <v>29100208</v>
      </c>
      <c r="E432" s="30" t="s">
        <v>376</v>
      </c>
      <c r="F432" s="47">
        <f t="shared" si="92"/>
        <v>2000</v>
      </c>
      <c r="G432" s="47">
        <f t="shared" si="93"/>
        <v>2000</v>
      </c>
      <c r="H432" s="47">
        <f t="shared" si="94"/>
        <v>2000</v>
      </c>
      <c r="I432" s="6">
        <v>10</v>
      </c>
      <c r="J432" s="45">
        <v>95</v>
      </c>
      <c r="K432" s="45">
        <v>200</v>
      </c>
      <c r="L432" s="6" t="s">
        <v>511</v>
      </c>
      <c r="M432" s="6" t="s">
        <v>2</v>
      </c>
      <c r="N432" s="6">
        <v>9</v>
      </c>
      <c r="O432" s="6"/>
      <c r="P432" s="6"/>
      <c r="Q432" s="6">
        <v>100</v>
      </c>
      <c r="R432" s="6"/>
      <c r="S432" s="62">
        <v>2014</v>
      </c>
      <c r="T432" s="6">
        <v>0</v>
      </c>
      <c r="U432" s="6">
        <v>0</v>
      </c>
      <c r="V432" s="43">
        <v>0</v>
      </c>
      <c r="W432" s="7" t="s">
        <v>76</v>
      </c>
    </row>
    <row r="433" spans="1:23" s="2" customFormat="1" ht="15">
      <c r="A433" s="66" t="s">
        <v>630</v>
      </c>
      <c r="B433" s="6" t="s">
        <v>79</v>
      </c>
      <c r="C433" s="19">
        <v>29101</v>
      </c>
      <c r="D433" s="19">
        <v>29100208</v>
      </c>
      <c r="E433" s="30" t="s">
        <v>377</v>
      </c>
      <c r="F433" s="47">
        <f t="shared" si="92"/>
        <v>2250</v>
      </c>
      <c r="G433" s="47">
        <f t="shared" si="93"/>
        <v>2250</v>
      </c>
      <c r="H433" s="47">
        <f t="shared" si="94"/>
        <v>2250</v>
      </c>
      <c r="I433" s="6">
        <v>10</v>
      </c>
      <c r="J433" s="45">
        <v>145</v>
      </c>
      <c r="K433" s="45">
        <v>225</v>
      </c>
      <c r="L433" s="6" t="s">
        <v>511</v>
      </c>
      <c r="M433" s="6" t="s">
        <v>2</v>
      </c>
      <c r="N433" s="6">
        <v>9</v>
      </c>
      <c r="O433" s="6"/>
      <c r="P433" s="6"/>
      <c r="Q433" s="6">
        <v>100</v>
      </c>
      <c r="R433" s="6"/>
      <c r="S433" s="62">
        <v>2014</v>
      </c>
      <c r="T433" s="6">
        <v>0</v>
      </c>
      <c r="U433" s="6">
        <v>0</v>
      </c>
      <c r="V433" s="43">
        <v>0</v>
      </c>
      <c r="W433" s="7" t="s">
        <v>76</v>
      </c>
    </row>
    <row r="434" spans="1:23" s="2" customFormat="1" ht="15">
      <c r="A434" s="66" t="s">
        <v>631</v>
      </c>
      <c r="B434" s="6" t="s">
        <v>79</v>
      </c>
      <c r="C434" s="19">
        <v>29101</v>
      </c>
      <c r="D434" s="19">
        <v>29100208</v>
      </c>
      <c r="E434" s="30" t="s">
        <v>378</v>
      </c>
      <c r="F434" s="47">
        <f t="shared" si="92"/>
        <v>2850</v>
      </c>
      <c r="G434" s="47">
        <f t="shared" si="93"/>
        <v>2850</v>
      </c>
      <c r="H434" s="47">
        <f t="shared" si="94"/>
        <v>2850</v>
      </c>
      <c r="I434" s="6">
        <v>10</v>
      </c>
      <c r="J434" s="45">
        <v>171</v>
      </c>
      <c r="K434" s="45">
        <v>285</v>
      </c>
      <c r="L434" s="6" t="s">
        <v>511</v>
      </c>
      <c r="M434" s="6" t="s">
        <v>2</v>
      </c>
      <c r="N434" s="6">
        <v>9</v>
      </c>
      <c r="O434" s="6"/>
      <c r="P434" s="6"/>
      <c r="Q434" s="6">
        <v>100</v>
      </c>
      <c r="R434" s="6"/>
      <c r="S434" s="62">
        <v>2014</v>
      </c>
      <c r="T434" s="6">
        <v>0</v>
      </c>
      <c r="U434" s="6">
        <v>0</v>
      </c>
      <c r="V434" s="43">
        <v>0</v>
      </c>
      <c r="W434" s="7" t="s">
        <v>76</v>
      </c>
    </row>
    <row r="435" spans="1:23" s="2" customFormat="1" ht="15">
      <c r="A435" s="66" t="s">
        <v>632</v>
      </c>
      <c r="B435" s="6" t="s">
        <v>79</v>
      </c>
      <c r="C435" s="19">
        <v>29101</v>
      </c>
      <c r="D435" s="19">
        <v>29100208</v>
      </c>
      <c r="E435" s="30" t="s">
        <v>379</v>
      </c>
      <c r="F435" s="47">
        <f t="shared" si="92"/>
        <v>2250</v>
      </c>
      <c r="G435" s="47">
        <f t="shared" si="93"/>
        <v>2250</v>
      </c>
      <c r="H435" s="47">
        <f t="shared" si="94"/>
        <v>2250</v>
      </c>
      <c r="I435" s="6">
        <v>10</v>
      </c>
      <c r="J435" s="45">
        <v>105.5</v>
      </c>
      <c r="K435" s="45">
        <v>225</v>
      </c>
      <c r="L435" s="6" t="s">
        <v>511</v>
      </c>
      <c r="M435" s="6" t="s">
        <v>2</v>
      </c>
      <c r="N435" s="6">
        <v>9</v>
      </c>
      <c r="O435" s="6"/>
      <c r="P435" s="6"/>
      <c r="Q435" s="6">
        <v>100</v>
      </c>
      <c r="R435" s="6"/>
      <c r="S435" s="62">
        <v>2014</v>
      </c>
      <c r="T435" s="6">
        <v>0</v>
      </c>
      <c r="U435" s="6">
        <v>0</v>
      </c>
      <c r="V435" s="43">
        <v>0</v>
      </c>
      <c r="W435" s="7" t="s">
        <v>76</v>
      </c>
    </row>
    <row r="436" spans="1:23" s="2" customFormat="1" ht="15">
      <c r="A436" s="66" t="s">
        <v>633</v>
      </c>
      <c r="B436" s="6" t="s">
        <v>79</v>
      </c>
      <c r="C436" s="19">
        <v>29101</v>
      </c>
      <c r="D436" s="19">
        <v>29100208</v>
      </c>
      <c r="E436" s="30" t="s">
        <v>380</v>
      </c>
      <c r="F436" s="47">
        <f t="shared" si="92"/>
        <v>2550</v>
      </c>
      <c r="G436" s="47">
        <f t="shared" si="93"/>
        <v>2550</v>
      </c>
      <c r="H436" s="47">
        <f t="shared" si="94"/>
        <v>2550</v>
      </c>
      <c r="I436" s="6">
        <v>10</v>
      </c>
      <c r="J436" s="45">
        <v>115.5</v>
      </c>
      <c r="K436" s="45">
        <v>255</v>
      </c>
      <c r="L436" s="6" t="s">
        <v>511</v>
      </c>
      <c r="M436" s="6" t="s">
        <v>2</v>
      </c>
      <c r="N436" s="6">
        <v>9</v>
      </c>
      <c r="O436" s="6"/>
      <c r="P436" s="6"/>
      <c r="Q436" s="6">
        <v>100</v>
      </c>
      <c r="R436" s="6"/>
      <c r="S436" s="62">
        <v>2014</v>
      </c>
      <c r="T436" s="6">
        <v>0</v>
      </c>
      <c r="U436" s="6">
        <v>0</v>
      </c>
      <c r="V436" s="43">
        <v>0</v>
      </c>
      <c r="W436" s="7" t="s">
        <v>76</v>
      </c>
    </row>
    <row r="437" spans="1:23" s="2" customFormat="1" ht="15">
      <c r="A437" s="6"/>
      <c r="B437" s="6"/>
      <c r="C437" s="16"/>
      <c r="D437" s="16"/>
      <c r="E437" s="51" t="s">
        <v>457</v>
      </c>
      <c r="F437" s="50">
        <f>SUM(F427:F436)</f>
        <v>23303</v>
      </c>
      <c r="G437" s="50">
        <f aca="true" t="shared" si="95" ref="G437:H437">SUM(G427:G436)</f>
        <v>23303</v>
      </c>
      <c r="H437" s="50">
        <f t="shared" si="95"/>
        <v>23303</v>
      </c>
      <c r="I437" s="6"/>
      <c r="J437" s="45"/>
      <c r="K437" s="45"/>
      <c r="L437" s="6"/>
      <c r="M437" s="6"/>
      <c r="N437" s="6"/>
      <c r="O437" s="6"/>
      <c r="P437" s="6"/>
      <c r="Q437" s="6"/>
      <c r="R437" s="6"/>
      <c r="S437" s="17"/>
      <c r="T437" s="6"/>
      <c r="U437" s="6"/>
      <c r="V437" s="43"/>
      <c r="W437" s="6"/>
    </row>
    <row r="438" spans="1:23" s="2" customFormat="1" ht="15">
      <c r="A438" s="6"/>
      <c r="B438" s="6"/>
      <c r="C438" s="16"/>
      <c r="D438" s="16"/>
      <c r="E438" s="40"/>
      <c r="F438" s="47"/>
      <c r="G438" s="47"/>
      <c r="H438" s="47"/>
      <c r="I438" s="6"/>
      <c r="J438" s="45"/>
      <c r="K438" s="45"/>
      <c r="L438" s="6"/>
      <c r="M438" s="6"/>
      <c r="N438" s="6"/>
      <c r="O438" s="6"/>
      <c r="P438" s="6"/>
      <c r="Q438" s="6"/>
      <c r="R438" s="6"/>
      <c r="S438" s="17"/>
      <c r="T438" s="6"/>
      <c r="U438" s="6"/>
      <c r="V438" s="43"/>
      <c r="W438" s="6"/>
    </row>
    <row r="439" spans="1:23" s="2" customFormat="1" ht="15">
      <c r="A439" s="6">
        <v>292</v>
      </c>
      <c r="B439" s="6" t="s">
        <v>79</v>
      </c>
      <c r="C439" s="19">
        <v>29201</v>
      </c>
      <c r="D439" s="19">
        <v>29200008</v>
      </c>
      <c r="E439" s="30" t="s">
        <v>359</v>
      </c>
      <c r="F439" s="47">
        <f aca="true" t="shared" si="96" ref="F439">+I439*K439</f>
        <v>2</v>
      </c>
      <c r="G439" s="47">
        <f aca="true" t="shared" si="97" ref="G439">+F439</f>
        <v>2</v>
      </c>
      <c r="H439" s="47">
        <f aca="true" t="shared" si="98" ref="H439">+F439</f>
        <v>2</v>
      </c>
      <c r="I439" s="6">
        <v>1</v>
      </c>
      <c r="J439" s="45">
        <v>350</v>
      </c>
      <c r="K439" s="45">
        <v>2</v>
      </c>
      <c r="L439" s="6" t="s">
        <v>511</v>
      </c>
      <c r="M439" s="6" t="s">
        <v>2</v>
      </c>
      <c r="N439" s="6">
        <v>9</v>
      </c>
      <c r="O439" s="6"/>
      <c r="P439" s="6">
        <v>30</v>
      </c>
      <c r="Q439" s="6">
        <v>30</v>
      </c>
      <c r="R439" s="6">
        <v>40</v>
      </c>
      <c r="S439" s="62">
        <v>2014</v>
      </c>
      <c r="T439" s="6">
        <v>0</v>
      </c>
      <c r="U439" s="6">
        <v>0</v>
      </c>
      <c r="V439" s="43">
        <v>0</v>
      </c>
      <c r="W439" s="6" t="s">
        <v>76</v>
      </c>
    </row>
    <row r="440" spans="1:23" s="2" customFormat="1" ht="15">
      <c r="A440" s="6"/>
      <c r="B440" s="6"/>
      <c r="C440" s="16"/>
      <c r="D440" s="16"/>
      <c r="E440" s="51" t="s">
        <v>458</v>
      </c>
      <c r="F440" s="50">
        <f>SUM(F439:F439)</f>
        <v>2</v>
      </c>
      <c r="G440" s="50">
        <f>SUM(G439:G439)</f>
        <v>2</v>
      </c>
      <c r="H440" s="50">
        <f>SUM(H439:H439)</f>
        <v>2</v>
      </c>
      <c r="I440" s="6"/>
      <c r="J440" s="45"/>
      <c r="K440" s="45"/>
      <c r="L440" s="6"/>
      <c r="M440" s="6"/>
      <c r="N440" s="6"/>
      <c r="O440" s="6"/>
      <c r="P440" s="6"/>
      <c r="Q440" s="6"/>
      <c r="R440" s="6"/>
      <c r="S440" s="17"/>
      <c r="T440" s="6"/>
      <c r="U440" s="6"/>
      <c r="V440" s="43"/>
      <c r="W440" s="6"/>
    </row>
    <row r="441" spans="1:23" s="2" customFormat="1" ht="15">
      <c r="A441" s="6"/>
      <c r="B441" s="6"/>
      <c r="C441" s="16"/>
      <c r="D441" s="16"/>
      <c r="E441" s="40"/>
      <c r="F441" s="47"/>
      <c r="G441" s="47"/>
      <c r="H441" s="47"/>
      <c r="I441" s="6"/>
      <c r="J441" s="45"/>
      <c r="K441" s="45"/>
      <c r="L441" s="6"/>
      <c r="M441" s="6"/>
      <c r="N441" s="6"/>
      <c r="O441" s="6"/>
      <c r="P441" s="6"/>
      <c r="Q441" s="6"/>
      <c r="R441" s="6"/>
      <c r="S441" s="17"/>
      <c r="T441" s="6"/>
      <c r="U441" s="6"/>
      <c r="V441" s="43"/>
      <c r="W441" s="6"/>
    </row>
    <row r="442" spans="1:23" s="2" customFormat="1" ht="15">
      <c r="A442" s="6">
        <v>293</v>
      </c>
      <c r="B442" s="6" t="s">
        <v>79</v>
      </c>
      <c r="C442" s="19">
        <v>29401</v>
      </c>
      <c r="D442" s="19">
        <v>29400012</v>
      </c>
      <c r="E442" s="30" t="s">
        <v>25</v>
      </c>
      <c r="F442" s="47">
        <f aca="true" t="shared" si="99" ref="F442">+I442*K442</f>
        <v>8351</v>
      </c>
      <c r="G442" s="47">
        <f aca="true" t="shared" si="100" ref="G442">+F442</f>
        <v>8351</v>
      </c>
      <c r="H442" s="47">
        <f aca="true" t="shared" si="101" ref="H442">+F442</f>
        <v>8351</v>
      </c>
      <c r="I442" s="6">
        <v>2</v>
      </c>
      <c r="J442" s="45">
        <v>3352.25</v>
      </c>
      <c r="K442" s="45">
        <v>4175.5</v>
      </c>
      <c r="L442" s="6" t="s">
        <v>511</v>
      </c>
      <c r="M442" s="6" t="s">
        <v>2</v>
      </c>
      <c r="N442" s="6">
        <v>9</v>
      </c>
      <c r="O442" s="6"/>
      <c r="P442" s="6">
        <v>100</v>
      </c>
      <c r="Q442" s="6"/>
      <c r="R442" s="6"/>
      <c r="S442" s="62">
        <v>2014</v>
      </c>
      <c r="T442" s="6">
        <v>0</v>
      </c>
      <c r="U442" s="6">
        <v>0</v>
      </c>
      <c r="V442" s="43">
        <v>0</v>
      </c>
      <c r="W442" s="6" t="s">
        <v>76</v>
      </c>
    </row>
    <row r="443" spans="1:23" s="2" customFormat="1" ht="15">
      <c r="A443" s="6"/>
      <c r="B443" s="6"/>
      <c r="C443" s="16"/>
      <c r="D443" s="16"/>
      <c r="E443" s="51" t="s">
        <v>459</v>
      </c>
      <c r="F443" s="50">
        <f>SUM(F442)</f>
        <v>8351</v>
      </c>
      <c r="G443" s="50">
        <f aca="true" t="shared" si="102" ref="G443:H443">SUM(G442)</f>
        <v>8351</v>
      </c>
      <c r="H443" s="50">
        <f t="shared" si="102"/>
        <v>8351</v>
      </c>
      <c r="I443" s="6"/>
      <c r="J443" s="45"/>
      <c r="K443" s="45"/>
      <c r="L443" s="6"/>
      <c r="M443" s="6"/>
      <c r="N443" s="6"/>
      <c r="O443" s="6"/>
      <c r="P443" s="6"/>
      <c r="Q443" s="6"/>
      <c r="R443" s="6"/>
      <c r="S443" s="17"/>
      <c r="T443" s="6"/>
      <c r="U443" s="6"/>
      <c r="V443" s="43"/>
      <c r="W443" s="6"/>
    </row>
    <row r="444" spans="1:23" s="2" customFormat="1" ht="15">
      <c r="A444" s="6"/>
      <c r="B444" s="6"/>
      <c r="C444" s="16"/>
      <c r="D444" s="16"/>
      <c r="E444" s="40"/>
      <c r="F444" s="47"/>
      <c r="G444" s="47"/>
      <c r="H444" s="47"/>
      <c r="I444" s="6"/>
      <c r="J444" s="45"/>
      <c r="K444" s="45"/>
      <c r="L444" s="6"/>
      <c r="M444" s="6"/>
      <c r="N444" s="6"/>
      <c r="O444" s="6"/>
      <c r="P444" s="6"/>
      <c r="Q444" s="6"/>
      <c r="R444" s="6"/>
      <c r="S444" s="17"/>
      <c r="T444" s="6"/>
      <c r="U444" s="6"/>
      <c r="V444" s="43"/>
      <c r="W444" s="6"/>
    </row>
    <row r="445" spans="1:23" s="2" customFormat="1" ht="15">
      <c r="A445" s="6">
        <v>294</v>
      </c>
      <c r="B445" s="6" t="s">
        <v>79</v>
      </c>
      <c r="C445" s="19">
        <v>29601</v>
      </c>
      <c r="D445" s="13">
        <v>29600135</v>
      </c>
      <c r="E445" s="30" t="s">
        <v>84</v>
      </c>
      <c r="F445" s="47">
        <f aca="true" t="shared" si="103" ref="F445:F447">+I445*K445</f>
        <v>218280</v>
      </c>
      <c r="G445" s="47">
        <f aca="true" t="shared" si="104" ref="G445:G447">+F445</f>
        <v>218280</v>
      </c>
      <c r="H445" s="47">
        <f aca="true" t="shared" si="105" ref="H445:H447">+F445</f>
        <v>218280</v>
      </c>
      <c r="I445" s="6">
        <v>51</v>
      </c>
      <c r="J445" s="45">
        <v>4280</v>
      </c>
      <c r="K445" s="45">
        <v>4280</v>
      </c>
      <c r="L445" s="6" t="s">
        <v>511</v>
      </c>
      <c r="M445" s="6" t="s">
        <v>2</v>
      </c>
      <c r="N445" s="6">
        <v>9</v>
      </c>
      <c r="O445" s="6"/>
      <c r="P445" s="6">
        <v>20</v>
      </c>
      <c r="Q445" s="6">
        <v>30</v>
      </c>
      <c r="R445" s="6">
        <v>50</v>
      </c>
      <c r="S445" s="62">
        <v>2014</v>
      </c>
      <c r="T445" s="6">
        <v>0</v>
      </c>
      <c r="U445" s="6">
        <v>0</v>
      </c>
      <c r="V445" s="43">
        <v>0</v>
      </c>
      <c r="W445" s="6" t="s">
        <v>77</v>
      </c>
    </row>
    <row r="446" spans="1:23" s="2" customFormat="1" ht="15">
      <c r="A446" s="6">
        <v>295</v>
      </c>
      <c r="B446" s="6" t="s">
        <v>79</v>
      </c>
      <c r="C446" s="19">
        <v>29601</v>
      </c>
      <c r="D446" s="44">
        <v>29600132</v>
      </c>
      <c r="E446" s="30" t="s">
        <v>85</v>
      </c>
      <c r="F446" s="47">
        <f t="shared" si="103"/>
        <v>149940</v>
      </c>
      <c r="G446" s="47">
        <f t="shared" si="104"/>
        <v>149940</v>
      </c>
      <c r="H446" s="47">
        <f t="shared" si="105"/>
        <v>149940</v>
      </c>
      <c r="I446" s="6">
        <v>51</v>
      </c>
      <c r="J446" s="45">
        <v>2940</v>
      </c>
      <c r="K446" s="45">
        <v>2940</v>
      </c>
      <c r="L446" s="6" t="s">
        <v>511</v>
      </c>
      <c r="M446" s="6" t="s">
        <v>2</v>
      </c>
      <c r="N446" s="6">
        <v>9</v>
      </c>
      <c r="O446" s="6"/>
      <c r="P446" s="6">
        <v>20</v>
      </c>
      <c r="Q446" s="6">
        <v>30</v>
      </c>
      <c r="R446" s="6">
        <v>50</v>
      </c>
      <c r="S446" s="62">
        <v>2014</v>
      </c>
      <c r="T446" s="6">
        <v>0</v>
      </c>
      <c r="U446" s="6">
        <v>0</v>
      </c>
      <c r="V446" s="43">
        <v>0</v>
      </c>
      <c r="W446" s="6" t="s">
        <v>77</v>
      </c>
    </row>
    <row r="447" spans="1:23" s="2" customFormat="1" ht="15">
      <c r="A447" s="6">
        <v>296</v>
      </c>
      <c r="B447" s="6" t="s">
        <v>79</v>
      </c>
      <c r="C447" s="19">
        <v>29601</v>
      </c>
      <c r="D447" s="13">
        <v>29600029</v>
      </c>
      <c r="E447" s="36" t="s">
        <v>266</v>
      </c>
      <c r="F447" s="47">
        <f t="shared" si="103"/>
        <v>2917.6</v>
      </c>
      <c r="G447" s="47">
        <f t="shared" si="104"/>
        <v>2917.6</v>
      </c>
      <c r="H447" s="47">
        <f t="shared" si="105"/>
        <v>2917.6</v>
      </c>
      <c r="I447" s="6">
        <v>20</v>
      </c>
      <c r="J447" s="45">
        <v>100</v>
      </c>
      <c r="K447" s="45">
        <v>145.88</v>
      </c>
      <c r="L447" s="6" t="s">
        <v>511</v>
      </c>
      <c r="M447" s="6" t="s">
        <v>2</v>
      </c>
      <c r="N447" s="6">
        <v>9</v>
      </c>
      <c r="O447" s="6">
        <v>100</v>
      </c>
      <c r="P447" s="6"/>
      <c r="Q447" s="6"/>
      <c r="R447" s="6"/>
      <c r="S447" s="62">
        <v>2014</v>
      </c>
      <c r="T447" s="6">
        <v>0</v>
      </c>
      <c r="U447" s="6">
        <v>0</v>
      </c>
      <c r="V447" s="43">
        <v>0</v>
      </c>
      <c r="W447" s="6" t="s">
        <v>76</v>
      </c>
    </row>
    <row r="448" spans="1:23" s="2" customFormat="1" ht="15">
      <c r="A448" s="6"/>
      <c r="B448" s="6"/>
      <c r="C448" s="16"/>
      <c r="D448" s="16"/>
      <c r="E448" s="51" t="s">
        <v>460</v>
      </c>
      <c r="F448" s="50">
        <f>SUM(F445:F447)</f>
        <v>371137.6</v>
      </c>
      <c r="G448" s="50">
        <f aca="true" t="shared" si="106" ref="G448:H448">SUM(G445:G447)</f>
        <v>371137.6</v>
      </c>
      <c r="H448" s="50">
        <f t="shared" si="106"/>
        <v>371137.6</v>
      </c>
      <c r="I448" s="6"/>
      <c r="J448" s="45"/>
      <c r="K448" s="45"/>
      <c r="L448" s="6"/>
      <c r="M448" s="6"/>
      <c r="N448" s="6"/>
      <c r="O448" s="6"/>
      <c r="P448" s="6"/>
      <c r="Q448" s="6"/>
      <c r="R448" s="6"/>
      <c r="S448" s="17"/>
      <c r="T448" s="6"/>
      <c r="U448" s="6"/>
      <c r="V448" s="43"/>
      <c r="W448" s="6"/>
    </row>
    <row r="449" spans="1:23" s="2" customFormat="1" ht="15">
      <c r="A449" s="6"/>
      <c r="B449" s="6"/>
      <c r="C449" s="16"/>
      <c r="D449" s="16"/>
      <c r="E449" s="40"/>
      <c r="F449" s="47"/>
      <c r="G449" s="47"/>
      <c r="H449" s="47"/>
      <c r="I449" s="6"/>
      <c r="J449" s="45"/>
      <c r="K449" s="45"/>
      <c r="L449" s="6"/>
      <c r="M449" s="6"/>
      <c r="N449" s="6"/>
      <c r="O449" s="6"/>
      <c r="P449" s="6"/>
      <c r="Q449" s="6"/>
      <c r="R449" s="6"/>
      <c r="S449" s="17"/>
      <c r="T449" s="6"/>
      <c r="U449" s="6"/>
      <c r="V449" s="43"/>
      <c r="W449" s="6"/>
    </row>
    <row r="450" spans="1:23" s="2" customFormat="1" ht="15">
      <c r="A450" s="6">
        <v>297</v>
      </c>
      <c r="B450" s="6" t="s">
        <v>79</v>
      </c>
      <c r="C450" s="16">
        <v>31101</v>
      </c>
      <c r="D450" s="13">
        <v>29600029</v>
      </c>
      <c r="E450" s="40" t="s">
        <v>521</v>
      </c>
      <c r="F450" s="47">
        <f aca="true" t="shared" si="107" ref="F450">+I450*K450</f>
        <v>3025672</v>
      </c>
      <c r="G450" s="47">
        <f aca="true" t="shared" si="108" ref="G450:H450">+F450</f>
        <v>3025672</v>
      </c>
      <c r="H450" s="47">
        <f t="shared" si="108"/>
        <v>3025672</v>
      </c>
      <c r="I450" s="6">
        <v>1</v>
      </c>
      <c r="J450" s="45">
        <f>1503360*0.75</f>
        <v>1127520</v>
      </c>
      <c r="K450" s="45">
        <v>3025672</v>
      </c>
      <c r="L450" s="6" t="s">
        <v>520</v>
      </c>
      <c r="M450" s="6" t="s">
        <v>2</v>
      </c>
      <c r="N450" s="6">
        <v>9</v>
      </c>
      <c r="O450" s="6">
        <v>25</v>
      </c>
      <c r="P450" s="6">
        <v>25</v>
      </c>
      <c r="Q450" s="6">
        <v>25</v>
      </c>
      <c r="R450" s="6">
        <v>25</v>
      </c>
      <c r="S450" s="62">
        <v>2014</v>
      </c>
      <c r="T450" s="6">
        <v>0</v>
      </c>
      <c r="U450" s="6">
        <v>0</v>
      </c>
      <c r="V450" s="43">
        <v>0</v>
      </c>
      <c r="W450" s="6" t="s">
        <v>76</v>
      </c>
    </row>
    <row r="451" spans="1:23" s="2" customFormat="1" ht="15">
      <c r="A451" s="6"/>
      <c r="B451" s="6"/>
      <c r="C451" s="16"/>
      <c r="D451" s="16"/>
      <c r="E451" s="51" t="s">
        <v>522</v>
      </c>
      <c r="F451" s="50">
        <f>SUM(F450)</f>
        <v>3025672</v>
      </c>
      <c r="G451" s="50">
        <f aca="true" t="shared" si="109" ref="G451">SUM(G450)</f>
        <v>3025672</v>
      </c>
      <c r="H451" s="50">
        <f aca="true" t="shared" si="110" ref="H451">SUM(H450)</f>
        <v>3025672</v>
      </c>
      <c r="I451" s="6"/>
      <c r="J451" s="45"/>
      <c r="K451" s="45"/>
      <c r="L451" s="6"/>
      <c r="M451" s="6"/>
      <c r="N451" s="6"/>
      <c r="O451" s="6"/>
      <c r="P451" s="6"/>
      <c r="Q451" s="6"/>
      <c r="R451" s="6"/>
      <c r="S451" s="17"/>
      <c r="T451" s="6"/>
      <c r="U451" s="6"/>
      <c r="V451" s="43"/>
      <c r="W451" s="6"/>
    </row>
    <row r="452" spans="1:23" s="2" customFormat="1" ht="15">
      <c r="A452" s="6"/>
      <c r="B452" s="6"/>
      <c r="C452" s="16"/>
      <c r="D452" s="16"/>
      <c r="E452" s="40"/>
      <c r="F452" s="47"/>
      <c r="G452" s="47"/>
      <c r="H452" s="47"/>
      <c r="I452" s="6"/>
      <c r="J452" s="45"/>
      <c r="K452" s="45"/>
      <c r="L452" s="6"/>
      <c r="M452" s="6"/>
      <c r="N452" s="6"/>
      <c r="O452" s="6"/>
      <c r="P452" s="6"/>
      <c r="Q452" s="6"/>
      <c r="R452" s="6"/>
      <c r="S452" s="17"/>
      <c r="T452" s="6"/>
      <c r="U452" s="6"/>
      <c r="V452" s="43"/>
      <c r="W452" s="6"/>
    </row>
    <row r="453" spans="1:23" s="2" customFormat="1" ht="15">
      <c r="A453" s="6">
        <v>298</v>
      </c>
      <c r="B453" s="6" t="s">
        <v>79</v>
      </c>
      <c r="C453" s="16">
        <v>31301</v>
      </c>
      <c r="D453" s="13">
        <v>31300001</v>
      </c>
      <c r="E453" s="40" t="s">
        <v>524</v>
      </c>
      <c r="F453" s="47">
        <f aca="true" t="shared" si="111" ref="F453">+I453*K453</f>
        <v>1036055</v>
      </c>
      <c r="G453" s="47">
        <f aca="true" t="shared" si="112" ref="G453:H453">+F453</f>
        <v>1036055</v>
      </c>
      <c r="H453" s="47">
        <f t="shared" si="112"/>
        <v>1036055</v>
      </c>
      <c r="I453" s="6">
        <v>1</v>
      </c>
      <c r="J453" s="45">
        <f>1503360*0.75</f>
        <v>1127520</v>
      </c>
      <c r="K453" s="45">
        <v>1036055</v>
      </c>
      <c r="L453" s="6" t="s">
        <v>520</v>
      </c>
      <c r="M453" s="6" t="s">
        <v>2</v>
      </c>
      <c r="N453" s="6">
        <v>9</v>
      </c>
      <c r="O453" s="6">
        <v>25</v>
      </c>
      <c r="P453" s="6">
        <v>25</v>
      </c>
      <c r="Q453" s="6">
        <v>25</v>
      </c>
      <c r="R453" s="6">
        <v>25</v>
      </c>
      <c r="S453" s="62">
        <v>2014</v>
      </c>
      <c r="T453" s="6">
        <v>0</v>
      </c>
      <c r="U453" s="6">
        <v>0</v>
      </c>
      <c r="V453" s="43">
        <v>0</v>
      </c>
      <c r="W453" s="6" t="s">
        <v>76</v>
      </c>
    </row>
    <row r="454" spans="1:23" s="2" customFormat="1" ht="15">
      <c r="A454" s="6"/>
      <c r="B454" s="6"/>
      <c r="C454" s="16"/>
      <c r="D454" s="16"/>
      <c r="E454" s="51" t="s">
        <v>523</v>
      </c>
      <c r="F454" s="50">
        <f>SUM(F453)</f>
        <v>1036055</v>
      </c>
      <c r="G454" s="50">
        <f aca="true" t="shared" si="113" ref="G454:H454">SUM(G453)</f>
        <v>1036055</v>
      </c>
      <c r="H454" s="50">
        <f t="shared" si="113"/>
        <v>1036055</v>
      </c>
      <c r="I454" s="6"/>
      <c r="J454" s="45"/>
      <c r="K454" s="45"/>
      <c r="L454" s="6"/>
      <c r="M454" s="6"/>
      <c r="N454" s="6"/>
      <c r="O454" s="6"/>
      <c r="P454" s="6"/>
      <c r="Q454" s="6"/>
      <c r="R454" s="6"/>
      <c r="S454" s="17"/>
      <c r="T454" s="6"/>
      <c r="U454" s="6"/>
      <c r="V454" s="43"/>
      <c r="W454" s="6"/>
    </row>
    <row r="455" spans="1:23" s="2" customFormat="1" ht="15">
      <c r="A455" s="6"/>
      <c r="B455" s="6"/>
      <c r="C455" s="16"/>
      <c r="D455" s="16"/>
      <c r="E455" s="40"/>
      <c r="F455" s="47"/>
      <c r="G455" s="47"/>
      <c r="H455" s="47"/>
      <c r="I455" s="6"/>
      <c r="J455" s="45"/>
      <c r="K455" s="45"/>
      <c r="L455" s="6"/>
      <c r="M455" s="6"/>
      <c r="N455" s="6"/>
      <c r="O455" s="6"/>
      <c r="P455" s="6"/>
      <c r="Q455" s="6"/>
      <c r="R455" s="6"/>
      <c r="S455" s="17"/>
      <c r="T455" s="6"/>
      <c r="U455" s="6"/>
      <c r="V455" s="43"/>
      <c r="W455" s="6"/>
    </row>
    <row r="456" spans="1:23" s="2" customFormat="1" ht="15">
      <c r="A456" s="6">
        <v>299</v>
      </c>
      <c r="B456" s="6" t="s">
        <v>79</v>
      </c>
      <c r="C456" s="16">
        <v>31401</v>
      </c>
      <c r="D456" s="19">
        <v>31400001</v>
      </c>
      <c r="E456" s="36" t="s">
        <v>26</v>
      </c>
      <c r="F456" s="47">
        <f aca="true" t="shared" si="114" ref="F456">+I456*K456</f>
        <v>660158</v>
      </c>
      <c r="G456" s="47">
        <f aca="true" t="shared" si="115" ref="G456">+F456</f>
        <v>660158</v>
      </c>
      <c r="H456" s="47">
        <f aca="true" t="shared" si="116" ref="H456">+F456</f>
        <v>660158</v>
      </c>
      <c r="I456" s="6">
        <v>1</v>
      </c>
      <c r="J456" s="45">
        <f>1503360*0.75</f>
        <v>1127520</v>
      </c>
      <c r="K456" s="45">
        <v>660158</v>
      </c>
      <c r="L456" s="6" t="s">
        <v>520</v>
      </c>
      <c r="M456" s="6" t="s">
        <v>2</v>
      </c>
      <c r="N456" s="6">
        <v>9</v>
      </c>
      <c r="O456" s="6"/>
      <c r="P456" s="6">
        <v>10</v>
      </c>
      <c r="Q456" s="6">
        <v>30</v>
      </c>
      <c r="R456" s="6">
        <v>60</v>
      </c>
      <c r="S456" s="62">
        <v>2014</v>
      </c>
      <c r="T456" s="6">
        <v>0</v>
      </c>
      <c r="U456" s="6">
        <v>0</v>
      </c>
      <c r="V456" s="43">
        <v>0</v>
      </c>
      <c r="W456" s="6" t="s">
        <v>76</v>
      </c>
    </row>
    <row r="457" spans="1:23" s="2" customFormat="1" ht="15">
      <c r="A457" s="6"/>
      <c r="B457" s="6"/>
      <c r="C457" s="16"/>
      <c r="D457" s="16"/>
      <c r="E457" s="51" t="s">
        <v>461</v>
      </c>
      <c r="F457" s="50">
        <f>SUM(F456)</f>
        <v>660158</v>
      </c>
      <c r="G457" s="50">
        <f aca="true" t="shared" si="117" ref="G457:H457">SUM(G456)</f>
        <v>660158</v>
      </c>
      <c r="H457" s="50">
        <f t="shared" si="117"/>
        <v>660158</v>
      </c>
      <c r="I457" s="6"/>
      <c r="J457" s="45"/>
      <c r="K457" s="45"/>
      <c r="L457" s="6"/>
      <c r="M457" s="6"/>
      <c r="N457" s="6"/>
      <c r="O457" s="6"/>
      <c r="P457" s="6"/>
      <c r="Q457" s="6"/>
      <c r="R457" s="6"/>
      <c r="S457" s="17"/>
      <c r="T457" s="6"/>
      <c r="U457" s="6"/>
      <c r="V457" s="43"/>
      <c r="W457" s="6"/>
    </row>
    <row r="458" spans="1:23" s="2" customFormat="1" ht="15">
      <c r="A458" s="6"/>
      <c r="B458" s="6"/>
      <c r="C458" s="16"/>
      <c r="D458" s="16"/>
      <c r="E458" s="40"/>
      <c r="F458" s="47"/>
      <c r="G458" s="47"/>
      <c r="H458" s="47"/>
      <c r="I458" s="6"/>
      <c r="J458" s="45"/>
      <c r="K458" s="45"/>
      <c r="L458" s="6"/>
      <c r="M458" s="6"/>
      <c r="N458" s="6"/>
      <c r="O458" s="6"/>
      <c r="P458" s="6"/>
      <c r="Q458" s="6"/>
      <c r="R458" s="6"/>
      <c r="S458" s="17"/>
      <c r="T458" s="6"/>
      <c r="U458" s="6"/>
      <c r="V458" s="43"/>
      <c r="W458" s="6"/>
    </row>
    <row r="459" spans="1:23" s="2" customFormat="1" ht="15">
      <c r="A459" s="6">
        <v>300</v>
      </c>
      <c r="B459" s="6" t="s">
        <v>79</v>
      </c>
      <c r="C459" s="16">
        <v>31501</v>
      </c>
      <c r="D459" s="8">
        <v>31500001</v>
      </c>
      <c r="E459" s="36" t="s">
        <v>27</v>
      </c>
      <c r="F459" s="47">
        <f aca="true" t="shared" si="118" ref="F459">+I459*K459</f>
        <v>238068</v>
      </c>
      <c r="G459" s="47">
        <f aca="true" t="shared" si="119" ref="G459">+F459</f>
        <v>238068</v>
      </c>
      <c r="H459" s="47">
        <f aca="true" t="shared" si="120" ref="H459">+F459</f>
        <v>238068</v>
      </c>
      <c r="I459" s="6">
        <v>1</v>
      </c>
      <c r="J459" s="45">
        <f>780000*0.75</f>
        <v>585000</v>
      </c>
      <c r="K459" s="45">
        <v>238068</v>
      </c>
      <c r="L459" s="6" t="s">
        <v>520</v>
      </c>
      <c r="M459" s="6" t="s">
        <v>2</v>
      </c>
      <c r="N459" s="6">
        <v>9</v>
      </c>
      <c r="O459" s="6"/>
      <c r="P459" s="6">
        <v>10</v>
      </c>
      <c r="Q459" s="6">
        <v>30</v>
      </c>
      <c r="R459" s="6">
        <v>60</v>
      </c>
      <c r="S459" s="62">
        <v>2014</v>
      </c>
      <c r="T459" s="6">
        <v>0</v>
      </c>
      <c r="U459" s="6">
        <v>0</v>
      </c>
      <c r="V459" s="43">
        <v>0</v>
      </c>
      <c r="W459" s="6" t="s">
        <v>76</v>
      </c>
    </row>
    <row r="460" spans="1:23" s="2" customFormat="1" ht="15">
      <c r="A460" s="6"/>
      <c r="B460" s="6"/>
      <c r="C460" s="16"/>
      <c r="D460" s="16"/>
      <c r="E460" s="51" t="s">
        <v>462</v>
      </c>
      <c r="F460" s="50">
        <f>SUM(F459)</f>
        <v>238068</v>
      </c>
      <c r="G460" s="50">
        <f aca="true" t="shared" si="121" ref="G460:H460">SUM(G459)</f>
        <v>238068</v>
      </c>
      <c r="H460" s="50">
        <f t="shared" si="121"/>
        <v>238068</v>
      </c>
      <c r="I460" s="6"/>
      <c r="J460" s="45"/>
      <c r="K460" s="45"/>
      <c r="L460" s="6"/>
      <c r="M460" s="6"/>
      <c r="N460" s="6"/>
      <c r="O460" s="6"/>
      <c r="P460" s="6"/>
      <c r="Q460" s="6"/>
      <c r="R460" s="6"/>
      <c r="S460" s="17"/>
      <c r="T460" s="6"/>
      <c r="U460" s="6"/>
      <c r="V460" s="43"/>
      <c r="W460" s="6"/>
    </row>
    <row r="461" spans="1:23" s="2" customFormat="1" ht="15">
      <c r="A461" s="6"/>
      <c r="B461" s="6"/>
      <c r="C461" s="16"/>
      <c r="D461" s="16"/>
      <c r="E461" s="40"/>
      <c r="F461" s="47"/>
      <c r="G461" s="47"/>
      <c r="H461" s="47"/>
      <c r="I461" s="6"/>
      <c r="J461" s="45"/>
      <c r="K461" s="45"/>
      <c r="L461" s="6"/>
      <c r="M461" s="6"/>
      <c r="N461" s="6"/>
      <c r="O461" s="6"/>
      <c r="P461" s="6"/>
      <c r="Q461" s="6"/>
      <c r="R461" s="6"/>
      <c r="S461" s="17"/>
      <c r="T461" s="6"/>
      <c r="U461" s="6"/>
      <c r="V461" s="43"/>
      <c r="W461" s="6"/>
    </row>
    <row r="462" spans="1:23" s="2" customFormat="1" ht="15">
      <c r="A462" s="6">
        <v>301</v>
      </c>
      <c r="B462" s="6" t="s">
        <v>79</v>
      </c>
      <c r="C462" s="16">
        <v>31601</v>
      </c>
      <c r="D462" s="19">
        <v>31600005</v>
      </c>
      <c r="E462" s="36" t="s">
        <v>28</v>
      </c>
      <c r="F462" s="47">
        <f aca="true" t="shared" si="122" ref="F462">+I462*K462</f>
        <v>2305020</v>
      </c>
      <c r="G462" s="47">
        <f aca="true" t="shared" si="123" ref="G462">+F462</f>
        <v>2305020</v>
      </c>
      <c r="H462" s="47">
        <f aca="true" t="shared" si="124" ref="H462">+F462</f>
        <v>2305020</v>
      </c>
      <c r="I462" s="6">
        <v>1</v>
      </c>
      <c r="J462" s="45">
        <f>1560000*0.75</f>
        <v>1170000</v>
      </c>
      <c r="K462" s="45">
        <v>2305020</v>
      </c>
      <c r="L462" s="6" t="s">
        <v>520</v>
      </c>
      <c r="M462" s="6" t="s">
        <v>2</v>
      </c>
      <c r="N462" s="6">
        <v>9</v>
      </c>
      <c r="O462" s="6"/>
      <c r="P462" s="6">
        <v>10</v>
      </c>
      <c r="Q462" s="6">
        <v>30</v>
      </c>
      <c r="R462" s="6">
        <v>60</v>
      </c>
      <c r="S462" s="62">
        <v>2014</v>
      </c>
      <c r="T462" s="6">
        <v>0</v>
      </c>
      <c r="U462" s="6">
        <v>0</v>
      </c>
      <c r="V462" s="43">
        <v>0</v>
      </c>
      <c r="W462" s="6" t="s">
        <v>76</v>
      </c>
    </row>
    <row r="463" spans="1:23" s="2" customFormat="1" ht="15">
      <c r="A463" s="6"/>
      <c r="B463" s="6"/>
      <c r="C463" s="16"/>
      <c r="D463" s="16"/>
      <c r="E463" s="51" t="s">
        <v>463</v>
      </c>
      <c r="F463" s="50">
        <f>SUM(F462)</f>
        <v>2305020</v>
      </c>
      <c r="G463" s="50">
        <f aca="true" t="shared" si="125" ref="G463:H463">SUM(G462)</f>
        <v>2305020</v>
      </c>
      <c r="H463" s="50">
        <f t="shared" si="125"/>
        <v>2305020</v>
      </c>
      <c r="I463" s="6"/>
      <c r="J463" s="45"/>
      <c r="K463" s="45"/>
      <c r="L463" s="6"/>
      <c r="M463" s="6"/>
      <c r="N463" s="6"/>
      <c r="O463" s="6"/>
      <c r="P463" s="6"/>
      <c r="Q463" s="6"/>
      <c r="R463" s="6"/>
      <c r="S463" s="17"/>
      <c r="T463" s="6"/>
      <c r="U463" s="6"/>
      <c r="V463" s="43"/>
      <c r="W463" s="6"/>
    </row>
    <row r="464" spans="1:23" s="2" customFormat="1" ht="15">
      <c r="A464" s="6"/>
      <c r="B464" s="6"/>
      <c r="C464" s="16"/>
      <c r="D464" s="16"/>
      <c r="E464" s="40"/>
      <c r="F464" s="47"/>
      <c r="G464" s="47"/>
      <c r="H464" s="47"/>
      <c r="I464" s="6"/>
      <c r="J464" s="45"/>
      <c r="K464" s="45"/>
      <c r="L464" s="6"/>
      <c r="M464" s="6"/>
      <c r="N464" s="6"/>
      <c r="O464" s="6"/>
      <c r="P464" s="6"/>
      <c r="Q464" s="6"/>
      <c r="R464" s="6"/>
      <c r="S464" s="17"/>
      <c r="T464" s="6"/>
      <c r="U464" s="6"/>
      <c r="V464" s="43"/>
      <c r="W464" s="6"/>
    </row>
    <row r="465" spans="1:23" s="2" customFormat="1" ht="30">
      <c r="A465" s="6">
        <v>302</v>
      </c>
      <c r="B465" s="6" t="s">
        <v>79</v>
      </c>
      <c r="C465" s="16">
        <v>31701</v>
      </c>
      <c r="D465" s="19">
        <v>31600002</v>
      </c>
      <c r="E465" s="36" t="s">
        <v>29</v>
      </c>
      <c r="F465" s="47">
        <f aca="true" t="shared" si="126" ref="F465:F466">+I465*K465</f>
        <v>10306200</v>
      </c>
      <c r="G465" s="47">
        <f aca="true" t="shared" si="127" ref="G465:G466">+F465</f>
        <v>10306200</v>
      </c>
      <c r="H465" s="47">
        <f aca="true" t="shared" si="128" ref="H465:H466">+F465</f>
        <v>10306200</v>
      </c>
      <c r="I465" s="6">
        <v>1</v>
      </c>
      <c r="J465" s="45">
        <f>11520000*0.75</f>
        <v>8640000</v>
      </c>
      <c r="K465" s="45">
        <v>10306200</v>
      </c>
      <c r="L465" s="6" t="s">
        <v>520</v>
      </c>
      <c r="M465" s="6" t="s">
        <v>2</v>
      </c>
      <c r="N465" s="6">
        <v>9</v>
      </c>
      <c r="O465" s="6"/>
      <c r="P465" s="6">
        <v>10</v>
      </c>
      <c r="Q465" s="6">
        <v>30</v>
      </c>
      <c r="R465" s="6">
        <v>60</v>
      </c>
      <c r="S465" s="62">
        <v>2014</v>
      </c>
      <c r="T465" s="6">
        <v>0</v>
      </c>
      <c r="U465" s="6">
        <v>0</v>
      </c>
      <c r="V465" s="43">
        <v>0</v>
      </c>
      <c r="W465" s="6" t="s">
        <v>76</v>
      </c>
    </row>
    <row r="466" spans="1:23" s="2" customFormat="1" ht="30">
      <c r="A466" s="6">
        <v>303</v>
      </c>
      <c r="B466" s="6" t="s">
        <v>79</v>
      </c>
      <c r="C466" s="16">
        <v>31701</v>
      </c>
      <c r="D466" s="20">
        <v>31600003</v>
      </c>
      <c r="E466" s="36" t="s">
        <v>30</v>
      </c>
      <c r="F466" s="47">
        <f t="shared" si="126"/>
        <v>185000</v>
      </c>
      <c r="G466" s="47">
        <f t="shared" si="127"/>
        <v>185000</v>
      </c>
      <c r="H466" s="47">
        <f t="shared" si="128"/>
        <v>185000</v>
      </c>
      <c r="I466" s="6">
        <v>1</v>
      </c>
      <c r="J466" s="45">
        <f>216000*0.75</f>
        <v>162000</v>
      </c>
      <c r="K466" s="45">
        <v>185000</v>
      </c>
      <c r="L466" s="6" t="s">
        <v>520</v>
      </c>
      <c r="M466" s="6" t="s">
        <v>2</v>
      </c>
      <c r="N466" s="6">
        <v>9</v>
      </c>
      <c r="O466" s="6"/>
      <c r="P466" s="6">
        <v>10</v>
      </c>
      <c r="Q466" s="6">
        <v>30</v>
      </c>
      <c r="R466" s="6">
        <v>60</v>
      </c>
      <c r="S466" s="62">
        <v>2014</v>
      </c>
      <c r="T466" s="6">
        <v>0</v>
      </c>
      <c r="U466" s="6">
        <v>0</v>
      </c>
      <c r="V466" s="43">
        <v>0</v>
      </c>
      <c r="W466" s="6" t="s">
        <v>76</v>
      </c>
    </row>
    <row r="467" spans="1:23" s="2" customFormat="1" ht="15">
      <c r="A467" s="6"/>
      <c r="B467" s="6"/>
      <c r="C467" s="16"/>
      <c r="D467" s="16"/>
      <c r="E467" s="51" t="s">
        <v>464</v>
      </c>
      <c r="F467" s="50">
        <f>SUM(F465:F466)</f>
        <v>10491200</v>
      </c>
      <c r="G467" s="50">
        <f aca="true" t="shared" si="129" ref="G467:H467">SUM(G465:G466)</f>
        <v>10491200</v>
      </c>
      <c r="H467" s="50">
        <f t="shared" si="129"/>
        <v>10491200</v>
      </c>
      <c r="I467" s="6"/>
      <c r="J467" s="45"/>
      <c r="K467" s="45"/>
      <c r="L467" s="6"/>
      <c r="M467" s="6"/>
      <c r="N467" s="6"/>
      <c r="O467" s="6"/>
      <c r="P467" s="6"/>
      <c r="Q467" s="6"/>
      <c r="R467" s="6"/>
      <c r="S467" s="17"/>
      <c r="T467" s="6"/>
      <c r="U467" s="6"/>
      <c r="V467" s="43"/>
      <c r="W467" s="6"/>
    </row>
    <row r="468" spans="1:23" s="2" customFormat="1" ht="15">
      <c r="A468" s="6"/>
      <c r="B468" s="6"/>
      <c r="C468" s="16"/>
      <c r="D468" s="16"/>
      <c r="E468" s="40"/>
      <c r="F468" s="47"/>
      <c r="G468" s="47"/>
      <c r="H468" s="47"/>
      <c r="I468" s="6"/>
      <c r="J468" s="45"/>
      <c r="K468" s="45"/>
      <c r="L468" s="6"/>
      <c r="M468" s="6"/>
      <c r="N468" s="6"/>
      <c r="O468" s="6"/>
      <c r="P468" s="6"/>
      <c r="Q468" s="6"/>
      <c r="R468" s="6"/>
      <c r="S468" s="17"/>
      <c r="T468" s="6"/>
      <c r="U468" s="6"/>
      <c r="V468" s="43"/>
      <c r="W468" s="6"/>
    </row>
    <row r="469" spans="1:23" s="2" customFormat="1" ht="15">
      <c r="A469" s="6">
        <v>304</v>
      </c>
      <c r="B469" s="6" t="s">
        <v>79</v>
      </c>
      <c r="C469" s="16">
        <v>31801</v>
      </c>
      <c r="D469" s="8">
        <v>31800001</v>
      </c>
      <c r="E469" s="36" t="s">
        <v>293</v>
      </c>
      <c r="F469" s="47">
        <f aca="true" t="shared" si="130" ref="F469">+I469*K469</f>
        <v>8308</v>
      </c>
      <c r="G469" s="47">
        <f aca="true" t="shared" si="131" ref="G469">+F469</f>
        <v>8308</v>
      </c>
      <c r="H469" s="47">
        <f aca="true" t="shared" si="132" ref="H469">+F469</f>
        <v>8308</v>
      </c>
      <c r="I469" s="6">
        <v>1</v>
      </c>
      <c r="J469" s="45">
        <v>84000</v>
      </c>
      <c r="K469" s="45">
        <v>8308</v>
      </c>
      <c r="L469" s="6" t="s">
        <v>520</v>
      </c>
      <c r="M469" s="6" t="s">
        <v>2</v>
      </c>
      <c r="N469" s="6">
        <v>9</v>
      </c>
      <c r="O469" s="6"/>
      <c r="P469" s="6">
        <v>10</v>
      </c>
      <c r="Q469" s="6">
        <v>30</v>
      </c>
      <c r="R469" s="6">
        <v>60</v>
      </c>
      <c r="S469" s="62">
        <v>2014</v>
      </c>
      <c r="T469" s="6">
        <v>0</v>
      </c>
      <c r="U469" s="6">
        <v>0</v>
      </c>
      <c r="V469" s="43">
        <v>0</v>
      </c>
      <c r="W469" s="6" t="s">
        <v>76</v>
      </c>
    </row>
    <row r="470" spans="1:23" s="2" customFormat="1" ht="15">
      <c r="A470" s="6"/>
      <c r="B470" s="6"/>
      <c r="C470" s="16"/>
      <c r="D470" s="16"/>
      <c r="E470" s="51" t="s">
        <v>465</v>
      </c>
      <c r="F470" s="50">
        <f>SUM(F469)</f>
        <v>8308</v>
      </c>
      <c r="G470" s="50">
        <f aca="true" t="shared" si="133" ref="G470:H470">SUM(G469)</f>
        <v>8308</v>
      </c>
      <c r="H470" s="50">
        <f t="shared" si="133"/>
        <v>8308</v>
      </c>
      <c r="I470" s="6"/>
      <c r="J470" s="45"/>
      <c r="K470" s="45"/>
      <c r="L470" s="6"/>
      <c r="M470" s="6"/>
      <c r="N470" s="6"/>
      <c r="O470" s="6"/>
      <c r="P470" s="6"/>
      <c r="Q470" s="6"/>
      <c r="R470" s="6"/>
      <c r="S470" s="17"/>
      <c r="T470" s="6"/>
      <c r="U470" s="6"/>
      <c r="V470" s="43"/>
      <c r="W470" s="6"/>
    </row>
    <row r="471" spans="1:23" s="2" customFormat="1" ht="15">
      <c r="A471" s="6"/>
      <c r="B471" s="6"/>
      <c r="C471" s="16"/>
      <c r="D471" s="16"/>
      <c r="E471" s="40"/>
      <c r="F471" s="47"/>
      <c r="G471" s="47"/>
      <c r="H471" s="47"/>
      <c r="I471" s="6"/>
      <c r="J471" s="45"/>
      <c r="K471" s="45"/>
      <c r="L471" s="6"/>
      <c r="M471" s="6"/>
      <c r="N471" s="6"/>
      <c r="O471" s="6"/>
      <c r="P471" s="6"/>
      <c r="Q471" s="6"/>
      <c r="R471" s="6"/>
      <c r="S471" s="17"/>
      <c r="T471" s="6"/>
      <c r="U471" s="6"/>
      <c r="V471" s="43"/>
      <c r="W471" s="6"/>
    </row>
    <row r="472" spans="1:23" s="2" customFormat="1" ht="30">
      <c r="A472" s="6">
        <v>305</v>
      </c>
      <c r="B472" s="6" t="s">
        <v>79</v>
      </c>
      <c r="C472" s="16">
        <v>31902</v>
      </c>
      <c r="D472" s="20">
        <v>31902</v>
      </c>
      <c r="E472" s="36" t="s">
        <v>294</v>
      </c>
      <c r="F472" s="47">
        <f aca="true" t="shared" si="134" ref="F472">+I472*K472</f>
        <v>319372</v>
      </c>
      <c r="G472" s="47">
        <f aca="true" t="shared" si="135" ref="G472">+F472</f>
        <v>319372</v>
      </c>
      <c r="H472" s="47">
        <f aca="true" t="shared" si="136" ref="H472">+F472</f>
        <v>319372</v>
      </c>
      <c r="I472" s="6">
        <v>50</v>
      </c>
      <c r="J472" s="45">
        <v>8700</v>
      </c>
      <c r="K472" s="45">
        <v>6387.44</v>
      </c>
      <c r="L472" s="6" t="s">
        <v>520</v>
      </c>
      <c r="M472" s="6" t="s">
        <v>2</v>
      </c>
      <c r="N472" s="6">
        <v>9</v>
      </c>
      <c r="O472" s="6"/>
      <c r="P472" s="6">
        <v>20</v>
      </c>
      <c r="Q472" s="6">
        <v>30</v>
      </c>
      <c r="R472" s="6">
        <v>50</v>
      </c>
      <c r="S472" s="62">
        <v>2014</v>
      </c>
      <c r="T472" s="6">
        <v>0</v>
      </c>
      <c r="U472" s="6">
        <v>0</v>
      </c>
      <c r="V472" s="43">
        <v>0</v>
      </c>
      <c r="W472" s="6" t="s">
        <v>76</v>
      </c>
    </row>
    <row r="473" spans="1:23" s="2" customFormat="1" ht="15">
      <c r="A473" s="6"/>
      <c r="B473" s="6"/>
      <c r="C473" s="16"/>
      <c r="D473" s="16"/>
      <c r="E473" s="51" t="s">
        <v>466</v>
      </c>
      <c r="F473" s="50">
        <f>SUM(F472)</f>
        <v>319372</v>
      </c>
      <c r="G473" s="50">
        <f aca="true" t="shared" si="137" ref="G473:H473">SUM(G472)</f>
        <v>319372</v>
      </c>
      <c r="H473" s="50">
        <f t="shared" si="137"/>
        <v>319372</v>
      </c>
      <c r="I473" s="6"/>
      <c r="J473" s="45"/>
      <c r="K473" s="45"/>
      <c r="L473" s="6"/>
      <c r="M473" s="6"/>
      <c r="N473" s="6"/>
      <c r="O473" s="6"/>
      <c r="P473" s="6"/>
      <c r="Q473" s="6"/>
      <c r="R473" s="6"/>
      <c r="S473" s="17"/>
      <c r="T473" s="6"/>
      <c r="U473" s="6"/>
      <c r="V473" s="43"/>
      <c r="W473" s="6"/>
    </row>
    <row r="474" spans="1:23" s="2" customFormat="1" ht="15">
      <c r="A474" s="6"/>
      <c r="B474" s="6"/>
      <c r="C474" s="16"/>
      <c r="D474" s="16"/>
      <c r="E474" s="40"/>
      <c r="F474" s="47"/>
      <c r="G474" s="47"/>
      <c r="H474" s="47"/>
      <c r="I474" s="6"/>
      <c r="J474" s="45"/>
      <c r="K474" s="45"/>
      <c r="L474" s="6"/>
      <c r="M474" s="6"/>
      <c r="N474" s="6"/>
      <c r="O474" s="6"/>
      <c r="P474" s="6"/>
      <c r="Q474" s="6"/>
      <c r="R474" s="6"/>
      <c r="S474" s="17"/>
      <c r="T474" s="6"/>
      <c r="U474" s="6"/>
      <c r="V474" s="43"/>
      <c r="W474" s="6"/>
    </row>
    <row r="475" spans="1:23" s="2" customFormat="1" ht="60">
      <c r="A475" s="6">
        <v>306</v>
      </c>
      <c r="B475" s="6" t="s">
        <v>79</v>
      </c>
      <c r="C475" s="20">
        <v>32502</v>
      </c>
      <c r="D475" s="20">
        <v>32500024</v>
      </c>
      <c r="E475" s="40" t="s">
        <v>503</v>
      </c>
      <c r="F475" s="47">
        <f aca="true" t="shared" si="138" ref="F475">+I475*K475</f>
        <v>3433202</v>
      </c>
      <c r="G475" s="47">
        <f aca="true" t="shared" si="139" ref="G475">+F475</f>
        <v>3433202</v>
      </c>
      <c r="H475" s="47">
        <f aca="true" t="shared" si="140" ref="H475">+F475</f>
        <v>3433202</v>
      </c>
      <c r="I475" s="6">
        <v>1</v>
      </c>
      <c r="J475" s="45">
        <v>5000000</v>
      </c>
      <c r="K475" s="45">
        <v>3433202</v>
      </c>
      <c r="L475" s="6" t="s">
        <v>520</v>
      </c>
      <c r="M475" s="16" t="s">
        <v>2</v>
      </c>
      <c r="N475" s="6">
        <v>9</v>
      </c>
      <c r="O475" s="6"/>
      <c r="P475" s="6">
        <v>10</v>
      </c>
      <c r="Q475" s="6">
        <v>30</v>
      </c>
      <c r="R475" s="6">
        <v>60</v>
      </c>
      <c r="S475" s="62">
        <v>2014</v>
      </c>
      <c r="T475" s="6">
        <v>0</v>
      </c>
      <c r="U475" s="6">
        <v>0</v>
      </c>
      <c r="V475" s="43">
        <v>0</v>
      </c>
      <c r="W475" s="6" t="s">
        <v>76</v>
      </c>
    </row>
    <row r="476" spans="1:23" s="2" customFormat="1" ht="15">
      <c r="A476" s="6"/>
      <c r="B476" s="6"/>
      <c r="C476" s="16"/>
      <c r="D476" s="16"/>
      <c r="E476" s="51" t="s">
        <v>467</v>
      </c>
      <c r="F476" s="50">
        <f>SUM(F475)</f>
        <v>3433202</v>
      </c>
      <c r="G476" s="50">
        <f aca="true" t="shared" si="141" ref="G476:H476">SUM(G475)</f>
        <v>3433202</v>
      </c>
      <c r="H476" s="50">
        <f t="shared" si="141"/>
        <v>3433202</v>
      </c>
      <c r="I476" s="6"/>
      <c r="J476" s="45"/>
      <c r="K476" s="45"/>
      <c r="L476" s="6"/>
      <c r="M476" s="6"/>
      <c r="N476" s="6"/>
      <c r="O476" s="6"/>
      <c r="P476" s="6"/>
      <c r="Q476" s="6"/>
      <c r="R476" s="6"/>
      <c r="S476" s="17"/>
      <c r="T476" s="6"/>
      <c r="U476" s="6"/>
      <c r="V476" s="43"/>
      <c r="W476" s="6"/>
    </row>
    <row r="477" spans="1:23" s="2" customFormat="1" ht="15">
      <c r="A477" s="6"/>
      <c r="B477" s="6"/>
      <c r="C477" s="16"/>
      <c r="D477" s="16"/>
      <c r="E477" s="61"/>
      <c r="F477" s="47"/>
      <c r="G477" s="47"/>
      <c r="H477" s="47"/>
      <c r="I477" s="6"/>
      <c r="J477" s="45"/>
      <c r="K477" s="45"/>
      <c r="L477" s="6"/>
      <c r="M477" s="6"/>
      <c r="N477" s="6"/>
      <c r="O477" s="6"/>
      <c r="P477" s="6"/>
      <c r="Q477" s="6"/>
      <c r="R477" s="6"/>
      <c r="S477" s="17"/>
      <c r="T477" s="6"/>
      <c r="U477" s="6"/>
      <c r="V477" s="43"/>
      <c r="W477" s="6"/>
    </row>
    <row r="478" spans="1:23" s="2" customFormat="1" ht="30">
      <c r="A478" s="6">
        <v>307</v>
      </c>
      <c r="B478" s="6" t="s">
        <v>79</v>
      </c>
      <c r="C478" s="16">
        <v>32701</v>
      </c>
      <c r="D478" s="13">
        <v>32700003</v>
      </c>
      <c r="E478" s="36" t="s">
        <v>31</v>
      </c>
      <c r="F478" s="47">
        <f aca="true" t="shared" si="142" ref="F478">+I478*K478</f>
        <v>990374</v>
      </c>
      <c r="G478" s="47">
        <f aca="true" t="shared" si="143" ref="G478">+F478</f>
        <v>990374</v>
      </c>
      <c r="H478" s="47">
        <v>0</v>
      </c>
      <c r="I478" s="6">
        <v>1</v>
      </c>
      <c r="J478" s="45">
        <v>1053683</v>
      </c>
      <c r="K478" s="45">
        <v>990374</v>
      </c>
      <c r="L478" s="6" t="s">
        <v>510</v>
      </c>
      <c r="M478" s="16" t="s">
        <v>1</v>
      </c>
      <c r="N478" s="6">
        <v>9</v>
      </c>
      <c r="O478" s="6"/>
      <c r="P478" s="6">
        <v>100</v>
      </c>
      <c r="Q478" s="6"/>
      <c r="R478" s="6"/>
      <c r="S478" s="62">
        <v>2014</v>
      </c>
      <c r="T478" s="6">
        <v>0</v>
      </c>
      <c r="U478" s="6">
        <v>0</v>
      </c>
      <c r="V478" s="43">
        <v>0</v>
      </c>
      <c r="W478" s="6" t="s">
        <v>76</v>
      </c>
    </row>
    <row r="479" spans="1:23" s="2" customFormat="1" ht="15">
      <c r="A479" s="6"/>
      <c r="B479" s="6"/>
      <c r="C479" s="16"/>
      <c r="D479" s="16"/>
      <c r="E479" s="51" t="s">
        <v>468</v>
      </c>
      <c r="F479" s="50">
        <f>SUM(F478)</f>
        <v>990374</v>
      </c>
      <c r="G479" s="50">
        <f aca="true" t="shared" si="144" ref="G479">SUM(G478)</f>
        <v>990374</v>
      </c>
      <c r="H479" s="50">
        <f aca="true" t="shared" si="145" ref="H479">SUM(H478)</f>
        <v>0</v>
      </c>
      <c r="I479" s="6"/>
      <c r="J479" s="45"/>
      <c r="K479" s="45"/>
      <c r="L479" s="6"/>
      <c r="M479" s="6"/>
      <c r="N479" s="6"/>
      <c r="O479" s="6"/>
      <c r="P479" s="6"/>
      <c r="Q479" s="6"/>
      <c r="R479" s="6"/>
      <c r="S479" s="17"/>
      <c r="T479" s="6"/>
      <c r="U479" s="6"/>
      <c r="V479" s="43"/>
      <c r="W479" s="6"/>
    </row>
    <row r="480" spans="1:23" s="2" customFormat="1" ht="15">
      <c r="A480" s="6"/>
      <c r="B480" s="6"/>
      <c r="C480" s="16"/>
      <c r="D480" s="16"/>
      <c r="E480" s="40"/>
      <c r="F480" s="47"/>
      <c r="G480" s="47"/>
      <c r="H480" s="47"/>
      <c r="I480" s="6"/>
      <c r="J480" s="45"/>
      <c r="K480" s="45"/>
      <c r="L480" s="6"/>
      <c r="M480" s="6"/>
      <c r="N480" s="6"/>
      <c r="O480" s="6"/>
      <c r="P480" s="6"/>
      <c r="Q480" s="6"/>
      <c r="R480" s="6"/>
      <c r="S480" s="17"/>
      <c r="T480" s="6"/>
      <c r="U480" s="6"/>
      <c r="V480" s="43"/>
      <c r="W480" s="6"/>
    </row>
    <row r="481" spans="1:23" s="2" customFormat="1" ht="15">
      <c r="A481" s="6">
        <v>308</v>
      </c>
      <c r="B481" s="6" t="s">
        <v>79</v>
      </c>
      <c r="C481" s="16">
        <v>32903</v>
      </c>
      <c r="D481" s="13">
        <v>32903</v>
      </c>
      <c r="E481" s="40" t="s">
        <v>504</v>
      </c>
      <c r="F481" s="47">
        <f aca="true" t="shared" si="146" ref="F481">+I481*K481</f>
        <v>127260</v>
      </c>
      <c r="G481" s="47">
        <f aca="true" t="shared" si="147" ref="G481">+F481</f>
        <v>127260</v>
      </c>
      <c r="H481" s="47">
        <v>0</v>
      </c>
      <c r="I481" s="6">
        <v>1</v>
      </c>
      <c r="J481" s="45">
        <v>1053683</v>
      </c>
      <c r="K481" s="45">
        <v>127260</v>
      </c>
      <c r="L481" s="6" t="s">
        <v>520</v>
      </c>
      <c r="M481" s="16" t="s">
        <v>2</v>
      </c>
      <c r="N481" s="6">
        <v>9</v>
      </c>
      <c r="O481" s="6"/>
      <c r="P481" s="6">
        <v>100</v>
      </c>
      <c r="Q481" s="6"/>
      <c r="R481" s="6"/>
      <c r="S481" s="62">
        <v>2014</v>
      </c>
      <c r="T481" s="6">
        <v>0</v>
      </c>
      <c r="U481" s="6">
        <v>0</v>
      </c>
      <c r="V481" s="43">
        <v>0</v>
      </c>
      <c r="W481" s="6" t="s">
        <v>76</v>
      </c>
    </row>
    <row r="482" spans="1:23" s="2" customFormat="1" ht="15">
      <c r="A482" s="6"/>
      <c r="B482" s="6"/>
      <c r="C482" s="16"/>
      <c r="D482" s="16"/>
      <c r="E482" s="51" t="s">
        <v>505</v>
      </c>
      <c r="F482" s="50">
        <f>SUM(F481)</f>
        <v>127260</v>
      </c>
      <c r="G482" s="50">
        <f aca="true" t="shared" si="148" ref="G482:H482">SUM(G481)</f>
        <v>127260</v>
      </c>
      <c r="H482" s="50">
        <f t="shared" si="148"/>
        <v>0</v>
      </c>
      <c r="I482" s="6"/>
      <c r="J482" s="45"/>
      <c r="K482" s="45"/>
      <c r="L482" s="6"/>
      <c r="M482" s="6"/>
      <c r="N482" s="6"/>
      <c r="O482" s="6"/>
      <c r="P482" s="6"/>
      <c r="Q482" s="6"/>
      <c r="R482" s="6"/>
      <c r="S482" s="17"/>
      <c r="T482" s="6"/>
      <c r="U482" s="6"/>
      <c r="V482" s="43"/>
      <c r="W482" s="6"/>
    </row>
    <row r="483" spans="1:23" s="2" customFormat="1" ht="15">
      <c r="A483" s="6"/>
      <c r="B483" s="6"/>
      <c r="C483" s="16"/>
      <c r="D483" s="16"/>
      <c r="E483" s="40"/>
      <c r="F483" s="47"/>
      <c r="G483" s="47"/>
      <c r="H483" s="47"/>
      <c r="I483" s="6"/>
      <c r="J483" s="45"/>
      <c r="K483" s="45"/>
      <c r="L483" s="6"/>
      <c r="M483" s="6"/>
      <c r="N483" s="6"/>
      <c r="O483" s="6"/>
      <c r="P483" s="6"/>
      <c r="Q483" s="6"/>
      <c r="R483" s="6"/>
      <c r="S483" s="17"/>
      <c r="T483" s="6"/>
      <c r="U483" s="6"/>
      <c r="V483" s="43"/>
      <c r="W483" s="6"/>
    </row>
    <row r="484" spans="1:23" s="2" customFormat="1" ht="15">
      <c r="A484" s="6">
        <v>309</v>
      </c>
      <c r="B484" s="6" t="s">
        <v>79</v>
      </c>
      <c r="C484" s="16">
        <v>33105</v>
      </c>
      <c r="D484" s="28">
        <v>33100008</v>
      </c>
      <c r="E484" s="30" t="s">
        <v>295</v>
      </c>
      <c r="F484" s="47">
        <f aca="true" t="shared" si="149" ref="F484">+I484*K484</f>
        <v>1846</v>
      </c>
      <c r="G484" s="47">
        <f aca="true" t="shared" si="150" ref="G484">+F484</f>
        <v>1846</v>
      </c>
      <c r="H484" s="47">
        <f aca="true" t="shared" si="151" ref="H484">+F484</f>
        <v>1846</v>
      </c>
      <c r="I484" s="6">
        <v>1</v>
      </c>
      <c r="J484" s="45">
        <v>1500000</v>
      </c>
      <c r="K484" s="45">
        <v>1846</v>
      </c>
      <c r="L484" s="6" t="s">
        <v>520</v>
      </c>
      <c r="M484" s="6" t="s">
        <v>2</v>
      </c>
      <c r="N484" s="6">
        <v>9</v>
      </c>
      <c r="O484" s="6"/>
      <c r="P484" s="6"/>
      <c r="Q484" s="6">
        <v>50</v>
      </c>
      <c r="R484" s="6">
        <v>50</v>
      </c>
      <c r="S484" s="62">
        <v>2014</v>
      </c>
      <c r="T484" s="6">
        <v>0</v>
      </c>
      <c r="U484" s="6">
        <v>0</v>
      </c>
      <c r="V484" s="43">
        <v>0</v>
      </c>
      <c r="W484" s="6" t="s">
        <v>76</v>
      </c>
    </row>
    <row r="485" spans="1:23" s="2" customFormat="1" ht="15">
      <c r="A485" s="6"/>
      <c r="B485" s="6"/>
      <c r="C485" s="16"/>
      <c r="D485" s="16"/>
      <c r="E485" s="51" t="s">
        <v>469</v>
      </c>
      <c r="F485" s="50">
        <f>SUM(F484)</f>
        <v>1846</v>
      </c>
      <c r="G485" s="50">
        <f aca="true" t="shared" si="152" ref="G485">SUM(G484)</f>
        <v>1846</v>
      </c>
      <c r="H485" s="50">
        <f aca="true" t="shared" si="153" ref="H485">SUM(H484)</f>
        <v>1846</v>
      </c>
      <c r="I485" s="6"/>
      <c r="J485" s="45"/>
      <c r="K485" s="45"/>
      <c r="L485" s="6"/>
      <c r="M485" s="6"/>
      <c r="N485" s="6"/>
      <c r="O485" s="6"/>
      <c r="P485" s="6"/>
      <c r="Q485" s="6"/>
      <c r="R485" s="6"/>
      <c r="S485" s="17"/>
      <c r="T485" s="6"/>
      <c r="U485" s="6"/>
      <c r="V485" s="43"/>
      <c r="W485" s="6"/>
    </row>
    <row r="486" spans="1:23" s="2" customFormat="1" ht="15">
      <c r="A486" s="6"/>
      <c r="B486" s="6"/>
      <c r="C486" s="16"/>
      <c r="D486" s="16"/>
      <c r="E486" s="40"/>
      <c r="F486" s="47"/>
      <c r="G486" s="47"/>
      <c r="H486" s="47"/>
      <c r="I486" s="6"/>
      <c r="J486" s="45"/>
      <c r="K486" s="45"/>
      <c r="L486" s="6"/>
      <c r="M486" s="6"/>
      <c r="N486" s="6"/>
      <c r="O486" s="6"/>
      <c r="P486" s="6"/>
      <c r="Q486" s="6"/>
      <c r="R486" s="6"/>
      <c r="S486" s="17"/>
      <c r="T486" s="6"/>
      <c r="U486" s="6"/>
      <c r="V486" s="43"/>
      <c r="W486" s="6"/>
    </row>
    <row r="487" spans="1:23" s="2" customFormat="1" ht="30">
      <c r="A487" s="6">
        <v>310</v>
      </c>
      <c r="B487" s="6" t="s">
        <v>79</v>
      </c>
      <c r="C487" s="16">
        <v>33303</v>
      </c>
      <c r="D487" s="28">
        <v>33300005</v>
      </c>
      <c r="E487" s="30" t="s">
        <v>87</v>
      </c>
      <c r="F487" s="47">
        <f aca="true" t="shared" si="154" ref="F487">+I487*K487</f>
        <v>69474</v>
      </c>
      <c r="G487" s="47">
        <f aca="true" t="shared" si="155" ref="G487">+F487</f>
        <v>69474</v>
      </c>
      <c r="H487" s="47">
        <f aca="true" t="shared" si="156" ref="H487">+F487</f>
        <v>69474</v>
      </c>
      <c r="I487" s="6">
        <v>1</v>
      </c>
      <c r="J487" s="45">
        <v>170000</v>
      </c>
      <c r="K487" s="45">
        <v>69474</v>
      </c>
      <c r="L487" s="6" t="s">
        <v>520</v>
      </c>
      <c r="M487" s="6" t="s">
        <v>2</v>
      </c>
      <c r="N487" s="6">
        <v>9</v>
      </c>
      <c r="O487" s="6"/>
      <c r="P487" s="6"/>
      <c r="Q487" s="6">
        <v>100</v>
      </c>
      <c r="R487" s="6"/>
      <c r="S487" s="62">
        <v>2014</v>
      </c>
      <c r="T487" s="6">
        <v>0</v>
      </c>
      <c r="U487" s="6">
        <v>0</v>
      </c>
      <c r="V487" s="43">
        <v>0</v>
      </c>
      <c r="W487" s="6" t="s">
        <v>76</v>
      </c>
    </row>
    <row r="488" spans="1:23" s="2" customFormat="1" ht="15">
      <c r="A488" s="6"/>
      <c r="B488" s="6"/>
      <c r="C488" s="16"/>
      <c r="D488" s="16"/>
      <c r="E488" s="51" t="s">
        <v>470</v>
      </c>
      <c r="F488" s="50">
        <f>SUM(F487)</f>
        <v>69474</v>
      </c>
      <c r="G488" s="50">
        <f aca="true" t="shared" si="157" ref="G488">SUM(G487)</f>
        <v>69474</v>
      </c>
      <c r="H488" s="50">
        <f aca="true" t="shared" si="158" ref="H488">SUM(H487)</f>
        <v>69474</v>
      </c>
      <c r="I488" s="6"/>
      <c r="J488" s="45"/>
      <c r="K488" s="45"/>
      <c r="L488" s="6"/>
      <c r="M488" s="6"/>
      <c r="N488" s="6"/>
      <c r="O488" s="6"/>
      <c r="P488" s="6"/>
      <c r="Q488" s="6"/>
      <c r="R488" s="6"/>
      <c r="S488" s="17"/>
      <c r="T488" s="6"/>
      <c r="U488" s="6"/>
      <c r="V488" s="43"/>
      <c r="W488" s="6"/>
    </row>
    <row r="489" spans="1:23" s="2" customFormat="1" ht="15">
      <c r="A489" s="6"/>
      <c r="B489" s="6"/>
      <c r="C489" s="16"/>
      <c r="D489" s="16"/>
      <c r="E489" s="40"/>
      <c r="F489" s="47"/>
      <c r="G489" s="47"/>
      <c r="H489" s="47"/>
      <c r="I489" s="6"/>
      <c r="J489" s="45"/>
      <c r="K489" s="45"/>
      <c r="L489" s="6"/>
      <c r="M489" s="6"/>
      <c r="N489" s="6"/>
      <c r="O489" s="6"/>
      <c r="P489" s="6"/>
      <c r="Q489" s="6"/>
      <c r="R489" s="6"/>
      <c r="S489" s="17"/>
      <c r="T489" s="6"/>
      <c r="U489" s="6"/>
      <c r="V489" s="43"/>
      <c r="W489" s="6"/>
    </row>
    <row r="490" spans="1:23" s="5" customFormat="1" ht="30">
      <c r="A490" s="6">
        <v>311</v>
      </c>
      <c r="B490" s="6" t="s">
        <v>79</v>
      </c>
      <c r="C490" s="16">
        <v>33401</v>
      </c>
      <c r="D490" s="31">
        <v>33400001</v>
      </c>
      <c r="E490" s="36" t="s">
        <v>371</v>
      </c>
      <c r="F490" s="47">
        <f aca="true" t="shared" si="159" ref="F490">+I490*K490</f>
        <v>238567</v>
      </c>
      <c r="G490" s="47">
        <f aca="true" t="shared" si="160" ref="G490">+F490</f>
        <v>238567</v>
      </c>
      <c r="H490" s="47">
        <f aca="true" t="shared" si="161" ref="H490">+F490</f>
        <v>238567</v>
      </c>
      <c r="I490" s="6">
        <v>1</v>
      </c>
      <c r="J490" s="45">
        <v>517520</v>
      </c>
      <c r="K490" s="45">
        <v>238567</v>
      </c>
      <c r="L490" s="6" t="s">
        <v>520</v>
      </c>
      <c r="M490" s="6" t="s">
        <v>2</v>
      </c>
      <c r="N490" s="6">
        <v>9</v>
      </c>
      <c r="O490" s="6"/>
      <c r="P490" s="6">
        <v>20</v>
      </c>
      <c r="Q490" s="6">
        <v>50</v>
      </c>
      <c r="R490" s="6">
        <v>30</v>
      </c>
      <c r="S490" s="62">
        <v>2014</v>
      </c>
      <c r="T490" s="6">
        <v>0</v>
      </c>
      <c r="U490" s="6">
        <v>0</v>
      </c>
      <c r="V490" s="43">
        <v>0</v>
      </c>
      <c r="W490" s="6" t="s">
        <v>76</v>
      </c>
    </row>
    <row r="491" spans="1:23" s="2" customFormat="1" ht="15">
      <c r="A491" s="6"/>
      <c r="B491" s="6"/>
      <c r="C491" s="16"/>
      <c r="D491" s="16"/>
      <c r="E491" s="51" t="s">
        <v>471</v>
      </c>
      <c r="F491" s="50">
        <f>SUM(F490:F490)</f>
        <v>238567</v>
      </c>
      <c r="G491" s="50">
        <f>SUM(G490:G490)</f>
        <v>238567</v>
      </c>
      <c r="H491" s="50">
        <f>SUM(H490:H490)</f>
        <v>238567</v>
      </c>
      <c r="I491" s="6"/>
      <c r="J491" s="45"/>
      <c r="K491" s="45"/>
      <c r="L491" s="6"/>
      <c r="M491" s="6"/>
      <c r="N491" s="6"/>
      <c r="O491" s="6"/>
      <c r="P491" s="6"/>
      <c r="Q491" s="6"/>
      <c r="R491" s="6"/>
      <c r="S491" s="17"/>
      <c r="T491" s="6"/>
      <c r="U491" s="6"/>
      <c r="V491" s="43"/>
      <c r="W491" s="6"/>
    </row>
    <row r="492" spans="1:23" s="2" customFormat="1" ht="15">
      <c r="A492" s="6"/>
      <c r="B492" s="6"/>
      <c r="C492" s="16"/>
      <c r="D492" s="16"/>
      <c r="E492" s="40"/>
      <c r="F492" s="47"/>
      <c r="G492" s="47"/>
      <c r="H492" s="47"/>
      <c r="I492" s="6"/>
      <c r="J492" s="45"/>
      <c r="K492" s="45"/>
      <c r="L492" s="6"/>
      <c r="M492" s="6"/>
      <c r="N492" s="6"/>
      <c r="O492" s="6"/>
      <c r="P492" s="6"/>
      <c r="Q492" s="6"/>
      <c r="R492" s="6"/>
      <c r="S492" s="17"/>
      <c r="T492" s="6"/>
      <c r="U492" s="6"/>
      <c r="V492" s="43"/>
      <c r="W492" s="6"/>
    </row>
    <row r="493" spans="1:23" s="5" customFormat="1" ht="15">
      <c r="A493" s="6">
        <v>312</v>
      </c>
      <c r="B493" s="6" t="s">
        <v>79</v>
      </c>
      <c r="C493" s="16">
        <v>33602</v>
      </c>
      <c r="D493" s="32">
        <v>33602009</v>
      </c>
      <c r="E493" s="36" t="s">
        <v>32</v>
      </c>
      <c r="F493" s="47">
        <f aca="true" t="shared" si="162" ref="F493:F495">+I493*K493</f>
        <v>1159751</v>
      </c>
      <c r="G493" s="47">
        <f aca="true" t="shared" si="163" ref="G493:G495">+F493</f>
        <v>1159751</v>
      </c>
      <c r="H493" s="47">
        <f aca="true" t="shared" si="164" ref="H493:H495">+F493</f>
        <v>1159751</v>
      </c>
      <c r="I493" s="6">
        <v>1</v>
      </c>
      <c r="J493" s="45">
        <f>2500000*0.75</f>
        <v>1875000</v>
      </c>
      <c r="K493" s="45">
        <v>1159751</v>
      </c>
      <c r="L493" s="6" t="s">
        <v>520</v>
      </c>
      <c r="M493" s="6" t="s">
        <v>2</v>
      </c>
      <c r="N493" s="6">
        <v>9</v>
      </c>
      <c r="O493" s="6"/>
      <c r="P493" s="6">
        <v>10</v>
      </c>
      <c r="Q493" s="6">
        <v>30</v>
      </c>
      <c r="R493" s="6">
        <v>40</v>
      </c>
      <c r="S493" s="62">
        <v>2014</v>
      </c>
      <c r="T493" s="6">
        <v>0</v>
      </c>
      <c r="U493" s="6">
        <v>0</v>
      </c>
      <c r="V493" s="43">
        <v>0</v>
      </c>
      <c r="W493" s="6" t="s">
        <v>77</v>
      </c>
    </row>
    <row r="494" spans="1:23" s="5" customFormat="1" ht="15">
      <c r="A494" s="6">
        <v>313</v>
      </c>
      <c r="B494" s="6" t="s">
        <v>79</v>
      </c>
      <c r="C494" s="16">
        <v>33602</v>
      </c>
      <c r="D494" s="32">
        <v>33602011</v>
      </c>
      <c r="E494" s="36" t="s">
        <v>360</v>
      </c>
      <c r="F494" s="47">
        <f t="shared" si="162"/>
        <v>380299</v>
      </c>
      <c r="G494" s="47">
        <f t="shared" si="163"/>
        <v>380299</v>
      </c>
      <c r="H494" s="47">
        <f t="shared" si="164"/>
        <v>380299</v>
      </c>
      <c r="I494" s="6">
        <v>1</v>
      </c>
      <c r="J494" s="45">
        <f>700000*0.75</f>
        <v>525000</v>
      </c>
      <c r="K494" s="45">
        <v>380299</v>
      </c>
      <c r="L494" s="6" t="s">
        <v>520</v>
      </c>
      <c r="M494" s="6" t="s">
        <v>2</v>
      </c>
      <c r="N494" s="6">
        <v>9</v>
      </c>
      <c r="O494" s="6"/>
      <c r="P494" s="6">
        <v>10</v>
      </c>
      <c r="Q494" s="6">
        <v>30</v>
      </c>
      <c r="R494" s="6">
        <v>40</v>
      </c>
      <c r="S494" s="62">
        <v>2014</v>
      </c>
      <c r="T494" s="6">
        <v>0</v>
      </c>
      <c r="U494" s="6">
        <v>0</v>
      </c>
      <c r="V494" s="43">
        <v>0</v>
      </c>
      <c r="W494" s="6" t="s">
        <v>77</v>
      </c>
    </row>
    <row r="495" spans="1:23" s="5" customFormat="1" ht="15">
      <c r="A495" s="6">
        <v>314</v>
      </c>
      <c r="B495" s="6" t="s">
        <v>79</v>
      </c>
      <c r="C495" s="16">
        <v>33602</v>
      </c>
      <c r="D495" s="32">
        <v>33602008</v>
      </c>
      <c r="E495" s="36" t="s">
        <v>361</v>
      </c>
      <c r="F495" s="47">
        <f t="shared" si="162"/>
        <v>60306</v>
      </c>
      <c r="G495" s="47">
        <f t="shared" si="163"/>
        <v>60306</v>
      </c>
      <c r="H495" s="47">
        <f t="shared" si="164"/>
        <v>60306</v>
      </c>
      <c r="I495" s="6">
        <v>1</v>
      </c>
      <c r="J495" s="45">
        <v>37545.2</v>
      </c>
      <c r="K495" s="45">
        <v>60306</v>
      </c>
      <c r="L495" s="6" t="s">
        <v>520</v>
      </c>
      <c r="M495" s="6" t="s">
        <v>2</v>
      </c>
      <c r="N495" s="6">
        <v>9</v>
      </c>
      <c r="O495" s="6"/>
      <c r="P495" s="6">
        <v>10</v>
      </c>
      <c r="Q495" s="6">
        <v>30</v>
      </c>
      <c r="R495" s="6">
        <v>40</v>
      </c>
      <c r="S495" s="62">
        <v>2014</v>
      </c>
      <c r="T495" s="6">
        <v>0</v>
      </c>
      <c r="U495" s="6">
        <v>0</v>
      </c>
      <c r="V495" s="43">
        <v>0</v>
      </c>
      <c r="W495" s="6" t="s">
        <v>77</v>
      </c>
    </row>
    <row r="496" spans="1:23" s="2" customFormat="1" ht="15">
      <c r="A496" s="6"/>
      <c r="B496" s="6"/>
      <c r="C496" s="16"/>
      <c r="D496" s="16"/>
      <c r="E496" s="51" t="s">
        <v>472</v>
      </c>
      <c r="F496" s="50">
        <f>SUM(F493:F495)</f>
        <v>1600356</v>
      </c>
      <c r="G496" s="50">
        <f aca="true" t="shared" si="165" ref="G496:H496">SUM(G493:G495)</f>
        <v>1600356</v>
      </c>
      <c r="H496" s="50">
        <f t="shared" si="165"/>
        <v>1600356</v>
      </c>
      <c r="I496" s="6"/>
      <c r="J496" s="45"/>
      <c r="K496" s="45"/>
      <c r="L496" s="6"/>
      <c r="M496" s="6"/>
      <c r="N496" s="6"/>
      <c r="O496" s="6"/>
      <c r="P496" s="6"/>
      <c r="Q496" s="6"/>
      <c r="R496" s="6"/>
      <c r="S496" s="17"/>
      <c r="T496" s="6"/>
      <c r="U496" s="6"/>
      <c r="V496" s="43"/>
      <c r="W496" s="6"/>
    </row>
    <row r="497" spans="1:23" s="2" customFormat="1" ht="15">
      <c r="A497" s="6"/>
      <c r="B497" s="6"/>
      <c r="C497" s="16"/>
      <c r="D497" s="16"/>
      <c r="E497" s="40"/>
      <c r="F497" s="47"/>
      <c r="G497" s="47"/>
      <c r="H497" s="47"/>
      <c r="I497" s="6"/>
      <c r="J497" s="45"/>
      <c r="K497" s="45"/>
      <c r="L497" s="6"/>
      <c r="M497" s="6"/>
      <c r="N497" s="6"/>
      <c r="O497" s="6"/>
      <c r="P497" s="6"/>
      <c r="Q497" s="6"/>
      <c r="R497" s="6"/>
      <c r="S497" s="17"/>
      <c r="T497" s="6"/>
      <c r="U497" s="6"/>
      <c r="V497" s="43"/>
      <c r="W497" s="6"/>
    </row>
    <row r="498" spans="1:23" s="5" customFormat="1" ht="45">
      <c r="A498" s="6">
        <v>315</v>
      </c>
      <c r="B498" s="6" t="s">
        <v>79</v>
      </c>
      <c r="C498" s="16">
        <v>33605</v>
      </c>
      <c r="D498" s="32">
        <v>33600003</v>
      </c>
      <c r="E498" s="38" t="s">
        <v>506</v>
      </c>
      <c r="F498" s="47">
        <f aca="true" t="shared" si="166" ref="F498">+I498*K498</f>
        <v>73872</v>
      </c>
      <c r="G498" s="47">
        <f aca="true" t="shared" si="167" ref="G498">+F498</f>
        <v>73872</v>
      </c>
      <c r="H498" s="47">
        <f aca="true" t="shared" si="168" ref="H498">+F498</f>
        <v>73872</v>
      </c>
      <c r="I498" s="6">
        <v>1</v>
      </c>
      <c r="J498" s="45">
        <v>40</v>
      </c>
      <c r="K498" s="45">
        <v>73872</v>
      </c>
      <c r="L498" s="6" t="s">
        <v>520</v>
      </c>
      <c r="M498" s="6" t="s">
        <v>2</v>
      </c>
      <c r="N498" s="6">
        <v>9</v>
      </c>
      <c r="O498" s="6"/>
      <c r="P498" s="6"/>
      <c r="Q498" s="6">
        <v>100</v>
      </c>
      <c r="R498" s="6"/>
      <c r="S498" s="62">
        <v>2014</v>
      </c>
      <c r="T498" s="6">
        <v>0</v>
      </c>
      <c r="U498" s="6">
        <v>0</v>
      </c>
      <c r="V498" s="43">
        <v>0</v>
      </c>
      <c r="W498" s="6" t="s">
        <v>76</v>
      </c>
    </row>
    <row r="499" spans="1:23" s="2" customFormat="1" ht="15">
      <c r="A499" s="6"/>
      <c r="B499" s="6"/>
      <c r="C499" s="16"/>
      <c r="D499" s="16"/>
      <c r="E499" s="51" t="s">
        <v>473</v>
      </c>
      <c r="F499" s="50">
        <f>SUM(F498:F498)</f>
        <v>73872</v>
      </c>
      <c r="G499" s="50">
        <f>SUM(G498:G498)</f>
        <v>73872</v>
      </c>
      <c r="H499" s="50">
        <f>SUM(H498:H498)</f>
        <v>73872</v>
      </c>
      <c r="I499" s="6"/>
      <c r="J499" s="45"/>
      <c r="K499" s="45"/>
      <c r="L499" s="6"/>
      <c r="M499" s="6"/>
      <c r="N499" s="6"/>
      <c r="O499" s="6"/>
      <c r="P499" s="6"/>
      <c r="Q499" s="6"/>
      <c r="R499" s="6"/>
      <c r="S499" s="17"/>
      <c r="T499" s="6"/>
      <c r="U499" s="6"/>
      <c r="V499" s="43"/>
      <c r="W499" s="6"/>
    </row>
    <row r="500" spans="1:23" s="2" customFormat="1" ht="15">
      <c r="A500" s="6"/>
      <c r="B500" s="6"/>
      <c r="C500" s="16"/>
      <c r="D500" s="16"/>
      <c r="E500" s="40"/>
      <c r="F500" s="47"/>
      <c r="G500" s="47"/>
      <c r="H500" s="47"/>
      <c r="I500" s="6"/>
      <c r="J500" s="45"/>
      <c r="K500" s="45"/>
      <c r="L500" s="6"/>
      <c r="M500" s="6"/>
      <c r="N500" s="6"/>
      <c r="O500" s="6"/>
      <c r="P500" s="6"/>
      <c r="Q500" s="6"/>
      <c r="R500" s="6"/>
      <c r="S500" s="17"/>
      <c r="T500" s="6"/>
      <c r="U500" s="6"/>
      <c r="V500" s="43"/>
      <c r="W500" s="6"/>
    </row>
    <row r="501" spans="1:23" s="5" customFormat="1" ht="30">
      <c r="A501" s="6">
        <v>316</v>
      </c>
      <c r="B501" s="6" t="s">
        <v>79</v>
      </c>
      <c r="C501" s="16">
        <v>33901</v>
      </c>
      <c r="D501" s="24">
        <v>33900001</v>
      </c>
      <c r="E501" s="38" t="s">
        <v>507</v>
      </c>
      <c r="F501" s="47">
        <f aca="true" t="shared" si="169" ref="F501">+I501*K501</f>
        <v>3403</v>
      </c>
      <c r="G501" s="47">
        <f aca="true" t="shared" si="170" ref="G501">+F501</f>
        <v>3403</v>
      </c>
      <c r="H501" s="47">
        <f aca="true" t="shared" si="171" ref="H501">+F501</f>
        <v>3403</v>
      </c>
      <c r="I501" s="6">
        <v>1</v>
      </c>
      <c r="J501" s="45">
        <v>40</v>
      </c>
      <c r="K501" s="45">
        <v>3403</v>
      </c>
      <c r="L501" s="6" t="s">
        <v>520</v>
      </c>
      <c r="M501" s="6" t="s">
        <v>2</v>
      </c>
      <c r="N501" s="6">
        <v>9</v>
      </c>
      <c r="O501" s="6"/>
      <c r="P501" s="6"/>
      <c r="Q501" s="6">
        <v>100</v>
      </c>
      <c r="R501" s="6"/>
      <c r="S501" s="62">
        <v>2014</v>
      </c>
      <c r="T501" s="6">
        <v>0</v>
      </c>
      <c r="U501" s="6">
        <v>0</v>
      </c>
      <c r="V501" s="43">
        <v>0</v>
      </c>
      <c r="W501" s="6" t="s">
        <v>76</v>
      </c>
    </row>
    <row r="502" spans="1:23" s="2" customFormat="1" ht="15">
      <c r="A502" s="6"/>
      <c r="B502" s="6"/>
      <c r="C502" s="16"/>
      <c r="D502" s="16"/>
      <c r="E502" s="51" t="s">
        <v>508</v>
      </c>
      <c r="F502" s="50">
        <f>SUM(F501:F501)</f>
        <v>3403</v>
      </c>
      <c r="G502" s="50">
        <f>SUM(G501:G501)</f>
        <v>3403</v>
      </c>
      <c r="H502" s="50">
        <f>SUM(H501:H501)</f>
        <v>3403</v>
      </c>
      <c r="I502" s="6"/>
      <c r="J502" s="45"/>
      <c r="K502" s="45"/>
      <c r="L502" s="6"/>
      <c r="M502" s="6"/>
      <c r="N502" s="6"/>
      <c r="O502" s="6"/>
      <c r="P502" s="6"/>
      <c r="Q502" s="6"/>
      <c r="R502" s="6"/>
      <c r="S502" s="17"/>
      <c r="T502" s="6"/>
      <c r="U502" s="6"/>
      <c r="V502" s="43"/>
      <c r="W502" s="6"/>
    </row>
    <row r="503" spans="1:23" s="2" customFormat="1" ht="15">
      <c r="A503" s="6"/>
      <c r="B503" s="6"/>
      <c r="C503" s="16"/>
      <c r="D503" s="16"/>
      <c r="E503" s="61"/>
      <c r="F503" s="47"/>
      <c r="G503" s="47"/>
      <c r="H503" s="47"/>
      <c r="I503" s="6"/>
      <c r="J503" s="45"/>
      <c r="K503" s="45"/>
      <c r="L503" s="6"/>
      <c r="M503" s="6"/>
      <c r="N503" s="6"/>
      <c r="O503" s="6"/>
      <c r="P503" s="6"/>
      <c r="Q503" s="6"/>
      <c r="R503" s="6"/>
      <c r="S503" s="17"/>
      <c r="T503" s="6"/>
      <c r="U503" s="6"/>
      <c r="V503" s="43"/>
      <c r="W503" s="6"/>
    </row>
    <row r="504" spans="1:23" s="5" customFormat="1" ht="15">
      <c r="A504" s="6">
        <v>317</v>
      </c>
      <c r="B504" s="6" t="s">
        <v>79</v>
      </c>
      <c r="C504" s="14">
        <v>33903</v>
      </c>
      <c r="D504" s="21">
        <v>33900012</v>
      </c>
      <c r="E504" s="34" t="s">
        <v>89</v>
      </c>
      <c r="F504" s="47">
        <f aca="true" t="shared" si="172" ref="F504">+I504*K504</f>
        <v>22609533</v>
      </c>
      <c r="G504" s="47">
        <f aca="true" t="shared" si="173" ref="G504">+F504</f>
        <v>22609533</v>
      </c>
      <c r="H504" s="47">
        <f aca="true" t="shared" si="174" ref="H504">+F504</f>
        <v>22609533</v>
      </c>
      <c r="I504" s="6">
        <v>1</v>
      </c>
      <c r="J504" s="45">
        <v>15000</v>
      </c>
      <c r="K504" s="45">
        <v>22609533</v>
      </c>
      <c r="L504" s="6" t="s">
        <v>520</v>
      </c>
      <c r="M504" s="6" t="s">
        <v>2</v>
      </c>
      <c r="N504" s="6">
        <v>9</v>
      </c>
      <c r="O504" s="6"/>
      <c r="P504" s="6">
        <v>20</v>
      </c>
      <c r="Q504" s="6">
        <v>30</v>
      </c>
      <c r="R504" s="6">
        <v>50</v>
      </c>
      <c r="S504" s="62">
        <v>2014</v>
      </c>
      <c r="T504" s="6">
        <v>0</v>
      </c>
      <c r="U504" s="6">
        <v>0</v>
      </c>
      <c r="V504" s="43">
        <v>0</v>
      </c>
      <c r="W504" s="6" t="s">
        <v>77</v>
      </c>
    </row>
    <row r="505" spans="1:23" s="2" customFormat="1" ht="15">
      <c r="A505" s="6"/>
      <c r="B505" s="6"/>
      <c r="C505" s="16"/>
      <c r="D505" s="16"/>
      <c r="E505" s="51" t="s">
        <v>474</v>
      </c>
      <c r="F505" s="50">
        <f>SUM(F504:F504)</f>
        <v>22609533</v>
      </c>
      <c r="G505" s="50">
        <f>SUM(G504:G504)</f>
        <v>22609533</v>
      </c>
      <c r="H505" s="50">
        <f>SUM(H504:H504)</f>
        <v>22609533</v>
      </c>
      <c r="I505" s="6"/>
      <c r="J505" s="45"/>
      <c r="K505" s="45"/>
      <c r="L505" s="6"/>
      <c r="M505" s="6"/>
      <c r="N505" s="6"/>
      <c r="O505" s="6"/>
      <c r="P505" s="6"/>
      <c r="Q505" s="6"/>
      <c r="R505" s="6"/>
      <c r="S505" s="17"/>
      <c r="T505" s="6"/>
      <c r="U505" s="6"/>
      <c r="V505" s="43"/>
      <c r="W505" s="6"/>
    </row>
    <row r="506" spans="1:23" s="2" customFormat="1" ht="15">
      <c r="A506" s="6"/>
      <c r="B506" s="6"/>
      <c r="C506" s="16"/>
      <c r="D506" s="16"/>
      <c r="E506" s="40"/>
      <c r="F506" s="47"/>
      <c r="G506" s="47"/>
      <c r="H506" s="47"/>
      <c r="I506" s="6"/>
      <c r="J506" s="45"/>
      <c r="K506" s="45"/>
      <c r="L506" s="6"/>
      <c r="M506" s="6"/>
      <c r="N506" s="6"/>
      <c r="O506" s="6"/>
      <c r="P506" s="6"/>
      <c r="Q506" s="6"/>
      <c r="R506" s="6"/>
      <c r="S506" s="17"/>
      <c r="T506" s="6"/>
      <c r="U506" s="6"/>
      <c r="V506" s="43"/>
      <c r="W506" s="6"/>
    </row>
    <row r="507" spans="1:23" s="2" customFormat="1" ht="15">
      <c r="A507" s="6">
        <v>318</v>
      </c>
      <c r="B507" s="6" t="s">
        <v>79</v>
      </c>
      <c r="C507" s="16">
        <v>34501</v>
      </c>
      <c r="D507" s="20">
        <v>34500002</v>
      </c>
      <c r="E507" s="30" t="s">
        <v>509</v>
      </c>
      <c r="F507" s="47">
        <f aca="true" t="shared" si="175" ref="F507">+I507*K507</f>
        <v>4225455</v>
      </c>
      <c r="G507" s="47">
        <f aca="true" t="shared" si="176" ref="G507">+F507</f>
        <v>4225455</v>
      </c>
      <c r="H507" s="47">
        <f aca="true" t="shared" si="177" ref="H507">+F507</f>
        <v>4225455</v>
      </c>
      <c r="I507" s="6">
        <v>1</v>
      </c>
      <c r="J507" s="45">
        <v>3000000</v>
      </c>
      <c r="K507" s="45">
        <v>4225455</v>
      </c>
      <c r="L507" s="6" t="s">
        <v>520</v>
      </c>
      <c r="M507" s="6" t="s">
        <v>2</v>
      </c>
      <c r="N507" s="6">
        <v>9</v>
      </c>
      <c r="O507" s="6"/>
      <c r="P507" s="6"/>
      <c r="Q507" s="6">
        <v>100</v>
      </c>
      <c r="R507" s="6"/>
      <c r="S507" s="62">
        <v>2014</v>
      </c>
      <c r="T507" s="6">
        <v>0</v>
      </c>
      <c r="U507" s="6">
        <v>0</v>
      </c>
      <c r="V507" s="43">
        <v>0</v>
      </c>
      <c r="W507" s="6" t="s">
        <v>76</v>
      </c>
    </row>
    <row r="508" spans="1:23" s="2" customFormat="1" ht="15">
      <c r="A508" s="6"/>
      <c r="B508" s="6"/>
      <c r="C508" s="16"/>
      <c r="D508" s="16"/>
      <c r="E508" s="51" t="s">
        <v>475</v>
      </c>
      <c r="F508" s="50">
        <f>SUM(F507)</f>
        <v>4225455</v>
      </c>
      <c r="G508" s="50">
        <f aca="true" t="shared" si="178" ref="G508:H508">SUM(G507)</f>
        <v>4225455</v>
      </c>
      <c r="H508" s="50">
        <f t="shared" si="178"/>
        <v>4225455</v>
      </c>
      <c r="I508" s="6"/>
      <c r="J508" s="45"/>
      <c r="K508" s="45"/>
      <c r="L508" s="6"/>
      <c r="M508" s="6"/>
      <c r="N508" s="6"/>
      <c r="O508" s="6"/>
      <c r="P508" s="6"/>
      <c r="Q508" s="6"/>
      <c r="R508" s="6"/>
      <c r="S508" s="17"/>
      <c r="T508" s="6"/>
      <c r="U508" s="6"/>
      <c r="V508" s="43"/>
      <c r="W508" s="6"/>
    </row>
    <row r="509" spans="1:23" s="2" customFormat="1" ht="15">
      <c r="A509" s="6"/>
      <c r="B509" s="6"/>
      <c r="C509" s="16"/>
      <c r="D509" s="16"/>
      <c r="E509" s="40"/>
      <c r="F509" s="47"/>
      <c r="G509" s="47"/>
      <c r="H509" s="47"/>
      <c r="I509" s="6"/>
      <c r="J509" s="45"/>
      <c r="K509" s="45"/>
      <c r="L509" s="6"/>
      <c r="M509" s="6"/>
      <c r="N509" s="6"/>
      <c r="O509" s="6"/>
      <c r="P509" s="6"/>
      <c r="Q509" s="6"/>
      <c r="R509" s="6"/>
      <c r="S509" s="17"/>
      <c r="T509" s="6"/>
      <c r="U509" s="6"/>
      <c r="V509" s="43"/>
      <c r="W509" s="6"/>
    </row>
    <row r="510" spans="1:23" s="59" customFormat="1" ht="15">
      <c r="A510" s="6">
        <v>319</v>
      </c>
      <c r="B510" s="6" t="s">
        <v>79</v>
      </c>
      <c r="C510" s="16">
        <v>34701</v>
      </c>
      <c r="D510" s="63">
        <v>34700001</v>
      </c>
      <c r="E510" s="35" t="s">
        <v>525</v>
      </c>
      <c r="F510" s="47">
        <f>+I510*K510</f>
        <v>165880</v>
      </c>
      <c r="G510" s="47">
        <f aca="true" t="shared" si="179" ref="G510">+F510</f>
        <v>165880</v>
      </c>
      <c r="H510" s="47">
        <f aca="true" t="shared" si="180" ref="H510">+F510</f>
        <v>165880</v>
      </c>
      <c r="I510" s="6">
        <v>1</v>
      </c>
      <c r="J510" s="45">
        <v>175000</v>
      </c>
      <c r="K510" s="45">
        <v>165880</v>
      </c>
      <c r="L510" s="6" t="s">
        <v>520</v>
      </c>
      <c r="M510" s="6" t="s">
        <v>2</v>
      </c>
      <c r="N510" s="6">
        <v>9</v>
      </c>
      <c r="O510" s="6"/>
      <c r="P510" s="6"/>
      <c r="Q510" s="6">
        <v>100</v>
      </c>
      <c r="R510" s="6"/>
      <c r="S510" s="62">
        <v>2014</v>
      </c>
      <c r="T510" s="6">
        <v>0</v>
      </c>
      <c r="U510" s="6">
        <v>0</v>
      </c>
      <c r="V510" s="43">
        <v>0</v>
      </c>
      <c r="W510" s="6" t="s">
        <v>77</v>
      </c>
    </row>
    <row r="511" spans="1:23" s="2" customFormat="1" ht="15">
      <c r="A511" s="6"/>
      <c r="B511" s="6"/>
      <c r="C511" s="16"/>
      <c r="D511" s="16"/>
      <c r="E511" s="51" t="s">
        <v>500</v>
      </c>
      <c r="F511" s="50">
        <f>SUM(F510)</f>
        <v>165880</v>
      </c>
      <c r="G511" s="50">
        <f aca="true" t="shared" si="181" ref="G511:H511">SUM(G510)</f>
        <v>165880</v>
      </c>
      <c r="H511" s="50">
        <f t="shared" si="181"/>
        <v>165880</v>
      </c>
      <c r="I511" s="6"/>
      <c r="J511" s="45"/>
      <c r="K511" s="45"/>
      <c r="L511" s="6"/>
      <c r="M511" s="6"/>
      <c r="N511" s="6"/>
      <c r="O511" s="6"/>
      <c r="P511" s="6"/>
      <c r="Q511" s="6"/>
      <c r="R511" s="6"/>
      <c r="S511" s="17"/>
      <c r="T511" s="6"/>
      <c r="U511" s="6"/>
      <c r="V511" s="43"/>
      <c r="W511" s="6"/>
    </row>
    <row r="512" spans="1:23" s="2" customFormat="1" ht="15">
      <c r="A512" s="6"/>
      <c r="B512" s="6"/>
      <c r="C512" s="16"/>
      <c r="D512" s="16"/>
      <c r="E512" s="40"/>
      <c r="F512" s="47"/>
      <c r="G512" s="47"/>
      <c r="H512" s="47"/>
      <c r="I512" s="6"/>
      <c r="J512" s="45"/>
      <c r="K512" s="45"/>
      <c r="L512" s="6"/>
      <c r="M512" s="6"/>
      <c r="N512" s="6"/>
      <c r="O512" s="6"/>
      <c r="P512" s="6"/>
      <c r="Q512" s="6"/>
      <c r="R512" s="6"/>
      <c r="S512" s="17"/>
      <c r="T512" s="6"/>
      <c r="U512" s="6"/>
      <c r="V512" s="43"/>
      <c r="W512" s="6"/>
    </row>
    <row r="513" spans="1:23" s="2" customFormat="1" ht="30">
      <c r="A513" s="6">
        <v>320</v>
      </c>
      <c r="B513" s="6" t="s">
        <v>79</v>
      </c>
      <c r="C513" s="16">
        <v>35101</v>
      </c>
      <c r="D513" s="20">
        <v>35100001</v>
      </c>
      <c r="E513" s="40" t="s">
        <v>162</v>
      </c>
      <c r="F513" s="47">
        <f aca="true" t="shared" si="182" ref="F513:F515">+I513*K513</f>
        <v>1421662</v>
      </c>
      <c r="G513" s="47">
        <f aca="true" t="shared" si="183" ref="G513:G515">+F513</f>
        <v>1421662</v>
      </c>
      <c r="H513" s="47">
        <f aca="true" t="shared" si="184" ref="H513:H515">+F513</f>
        <v>1421662</v>
      </c>
      <c r="I513" s="6">
        <v>1</v>
      </c>
      <c r="J513" s="45">
        <v>1421662</v>
      </c>
      <c r="K513" s="45">
        <v>1421662</v>
      </c>
      <c r="L513" s="6" t="s">
        <v>520</v>
      </c>
      <c r="M513" s="6" t="s">
        <v>2</v>
      </c>
      <c r="N513" s="6">
        <v>9</v>
      </c>
      <c r="O513" s="6"/>
      <c r="P513" s="6">
        <v>10</v>
      </c>
      <c r="Q513" s="6">
        <v>30</v>
      </c>
      <c r="R513" s="6">
        <v>60</v>
      </c>
      <c r="S513" s="62">
        <v>2014</v>
      </c>
      <c r="T513" s="6">
        <v>0</v>
      </c>
      <c r="U513" s="6">
        <v>0</v>
      </c>
      <c r="V513" s="43">
        <v>0</v>
      </c>
      <c r="W513" s="6" t="s">
        <v>76</v>
      </c>
    </row>
    <row r="514" spans="1:23" s="2" customFormat="1" ht="30">
      <c r="A514" s="6">
        <v>321</v>
      </c>
      <c r="B514" s="6" t="s">
        <v>79</v>
      </c>
      <c r="C514" s="16">
        <v>35101</v>
      </c>
      <c r="D514" s="20">
        <v>35100002</v>
      </c>
      <c r="E514" s="40" t="s">
        <v>362</v>
      </c>
      <c r="F514" s="47">
        <f t="shared" si="182"/>
        <v>713023</v>
      </c>
      <c r="G514" s="47">
        <f t="shared" si="183"/>
        <v>713023</v>
      </c>
      <c r="H514" s="47">
        <f t="shared" si="184"/>
        <v>713023</v>
      </c>
      <c r="I514" s="6">
        <v>1</v>
      </c>
      <c r="J514" s="45">
        <v>713023</v>
      </c>
      <c r="K514" s="45">
        <v>713023</v>
      </c>
      <c r="L514" s="6" t="s">
        <v>520</v>
      </c>
      <c r="M514" s="6" t="s">
        <v>2</v>
      </c>
      <c r="N514" s="6">
        <v>9</v>
      </c>
      <c r="O514" s="6"/>
      <c r="P514" s="6"/>
      <c r="Q514" s="6"/>
      <c r="R514" s="6">
        <v>100</v>
      </c>
      <c r="S514" s="62">
        <v>2014</v>
      </c>
      <c r="T514" s="6">
        <v>0</v>
      </c>
      <c r="U514" s="6">
        <v>0</v>
      </c>
      <c r="V514" s="43">
        <v>0</v>
      </c>
      <c r="W514" s="6" t="s">
        <v>76</v>
      </c>
    </row>
    <row r="515" spans="1:23" s="2" customFormat="1" ht="30">
      <c r="A515" s="6">
        <v>322</v>
      </c>
      <c r="B515" s="6" t="s">
        <v>79</v>
      </c>
      <c r="C515" s="16">
        <v>35101</v>
      </c>
      <c r="D515" s="20">
        <v>35100002</v>
      </c>
      <c r="E515" s="40" t="s">
        <v>363</v>
      </c>
      <c r="F515" s="47">
        <f t="shared" si="182"/>
        <v>4564101</v>
      </c>
      <c r="G515" s="47">
        <f t="shared" si="183"/>
        <v>4564101</v>
      </c>
      <c r="H515" s="47">
        <f t="shared" si="184"/>
        <v>4564101</v>
      </c>
      <c r="I515" s="6">
        <v>1</v>
      </c>
      <c r="J515" s="45">
        <v>4564101</v>
      </c>
      <c r="K515" s="45">
        <v>4564101</v>
      </c>
      <c r="L515" s="6" t="s">
        <v>520</v>
      </c>
      <c r="M515" s="6" t="s">
        <v>2</v>
      </c>
      <c r="N515" s="6">
        <v>9</v>
      </c>
      <c r="O515" s="6"/>
      <c r="P515" s="6"/>
      <c r="Q515" s="6"/>
      <c r="R515" s="6">
        <v>100</v>
      </c>
      <c r="S515" s="62">
        <v>2014</v>
      </c>
      <c r="T515" s="6">
        <v>0</v>
      </c>
      <c r="U515" s="6">
        <v>0</v>
      </c>
      <c r="V515" s="43">
        <v>0</v>
      </c>
      <c r="W515" s="6" t="s">
        <v>76</v>
      </c>
    </row>
    <row r="516" spans="1:23" s="2" customFormat="1" ht="15">
      <c r="A516" s="6"/>
      <c r="B516" s="6"/>
      <c r="C516" s="16"/>
      <c r="D516" s="16"/>
      <c r="E516" s="51" t="s">
        <v>476</v>
      </c>
      <c r="F516" s="50">
        <f>SUM(F513:F515)</f>
        <v>6698786</v>
      </c>
      <c r="G516" s="50">
        <f aca="true" t="shared" si="185" ref="G516:H516">SUM(G513:G515)</f>
        <v>6698786</v>
      </c>
      <c r="H516" s="50">
        <f t="shared" si="185"/>
        <v>6698786</v>
      </c>
      <c r="I516" s="6"/>
      <c r="J516" s="45"/>
      <c r="K516" s="45"/>
      <c r="L516" s="6"/>
      <c r="M516" s="6"/>
      <c r="N516" s="6"/>
      <c r="O516" s="6"/>
      <c r="P516" s="6"/>
      <c r="Q516" s="6"/>
      <c r="R516" s="6"/>
      <c r="S516" s="17"/>
      <c r="T516" s="6"/>
      <c r="U516" s="6"/>
      <c r="V516" s="43"/>
      <c r="W516" s="6"/>
    </row>
    <row r="517" spans="1:23" s="2" customFormat="1" ht="15">
      <c r="A517" s="6"/>
      <c r="B517" s="6"/>
      <c r="C517" s="16"/>
      <c r="D517" s="16"/>
      <c r="E517" s="40"/>
      <c r="F517" s="47"/>
      <c r="G517" s="47"/>
      <c r="H517" s="47"/>
      <c r="I517" s="6"/>
      <c r="J517" s="45"/>
      <c r="K517" s="45"/>
      <c r="L517" s="6"/>
      <c r="M517" s="6"/>
      <c r="N517" s="6"/>
      <c r="O517" s="6"/>
      <c r="P517" s="6"/>
      <c r="Q517" s="6"/>
      <c r="R517" s="6"/>
      <c r="S517" s="17"/>
      <c r="T517" s="6"/>
      <c r="U517" s="6"/>
      <c r="V517" s="43"/>
      <c r="W517" s="6"/>
    </row>
    <row r="518" spans="1:23" s="2" customFormat="1" ht="30">
      <c r="A518" s="6">
        <v>323</v>
      </c>
      <c r="B518" s="6" t="s">
        <v>79</v>
      </c>
      <c r="C518" s="16">
        <v>35301</v>
      </c>
      <c r="D518" s="20">
        <v>35300001</v>
      </c>
      <c r="E518" s="40" t="s">
        <v>33</v>
      </c>
      <c r="F518" s="47">
        <f aca="true" t="shared" si="186" ref="F518:F520">+I518*K518</f>
        <v>478728</v>
      </c>
      <c r="G518" s="47">
        <f aca="true" t="shared" si="187" ref="G518:G520">+F518</f>
        <v>478728</v>
      </c>
      <c r="H518" s="47">
        <f aca="true" t="shared" si="188" ref="H518:H520">+F518</f>
        <v>478728</v>
      </c>
      <c r="I518" s="6">
        <v>1</v>
      </c>
      <c r="J518" s="45">
        <v>2500000</v>
      </c>
      <c r="K518" s="45">
        <v>478728</v>
      </c>
      <c r="L518" s="6" t="s">
        <v>520</v>
      </c>
      <c r="M518" s="6" t="s">
        <v>2</v>
      </c>
      <c r="N518" s="6">
        <v>9</v>
      </c>
      <c r="O518" s="6"/>
      <c r="P518" s="6">
        <v>25</v>
      </c>
      <c r="Q518" s="6">
        <v>25</v>
      </c>
      <c r="R518" s="6">
        <v>50</v>
      </c>
      <c r="S518" s="62">
        <v>2014</v>
      </c>
      <c r="T518" s="6">
        <v>0</v>
      </c>
      <c r="U518" s="6">
        <v>0</v>
      </c>
      <c r="V518" s="43">
        <v>0</v>
      </c>
      <c r="W518" s="6" t="s">
        <v>81</v>
      </c>
    </row>
    <row r="519" spans="1:23" s="2" customFormat="1" ht="30">
      <c r="A519" s="6">
        <v>324</v>
      </c>
      <c r="B519" s="6" t="s">
        <v>79</v>
      </c>
      <c r="C519" s="16">
        <v>35301</v>
      </c>
      <c r="D519" s="20">
        <v>35300001</v>
      </c>
      <c r="E519" s="40" t="s">
        <v>364</v>
      </c>
      <c r="F519" s="47">
        <f t="shared" si="186"/>
        <v>6265980</v>
      </c>
      <c r="G519" s="47">
        <f t="shared" si="187"/>
        <v>6265980</v>
      </c>
      <c r="H519" s="47">
        <f t="shared" si="188"/>
        <v>6265980</v>
      </c>
      <c r="I519" s="6">
        <v>1</v>
      </c>
      <c r="J519" s="45">
        <v>654032</v>
      </c>
      <c r="K519" s="45">
        <v>6265980</v>
      </c>
      <c r="L519" s="6" t="s">
        <v>520</v>
      </c>
      <c r="M519" s="6" t="s">
        <v>2</v>
      </c>
      <c r="N519" s="6">
        <v>9</v>
      </c>
      <c r="O519" s="6"/>
      <c r="P519" s="6">
        <v>25</v>
      </c>
      <c r="Q519" s="6">
        <v>25</v>
      </c>
      <c r="R519" s="6">
        <v>50</v>
      </c>
      <c r="S519" s="62">
        <v>2014</v>
      </c>
      <c r="T519" s="6">
        <v>0</v>
      </c>
      <c r="U519" s="6">
        <v>0</v>
      </c>
      <c r="V519" s="43">
        <v>0</v>
      </c>
      <c r="W519" s="6" t="s">
        <v>81</v>
      </c>
    </row>
    <row r="520" spans="1:23" s="2" customFormat="1" ht="30">
      <c r="A520" s="6">
        <v>325</v>
      </c>
      <c r="B520" s="6" t="s">
        <v>79</v>
      </c>
      <c r="C520" s="16">
        <v>35301</v>
      </c>
      <c r="D520" s="20">
        <v>35300001</v>
      </c>
      <c r="E520" s="40" t="s">
        <v>34</v>
      </c>
      <c r="F520" s="47">
        <f t="shared" si="186"/>
        <v>41040</v>
      </c>
      <c r="G520" s="47">
        <f t="shared" si="187"/>
        <v>41040</v>
      </c>
      <c r="H520" s="47">
        <f t="shared" si="188"/>
        <v>41040</v>
      </c>
      <c r="I520" s="6">
        <v>2</v>
      </c>
      <c r="J520" s="45">
        <v>295166.67</v>
      </c>
      <c r="K520" s="45">
        <v>20520</v>
      </c>
      <c r="L520" s="6" t="s">
        <v>520</v>
      </c>
      <c r="M520" s="6" t="s">
        <v>2</v>
      </c>
      <c r="N520" s="6">
        <v>9</v>
      </c>
      <c r="O520" s="6"/>
      <c r="P520" s="6">
        <v>25</v>
      </c>
      <c r="Q520" s="6">
        <v>30</v>
      </c>
      <c r="R520" s="6">
        <v>45</v>
      </c>
      <c r="S520" s="62">
        <v>2014</v>
      </c>
      <c r="T520" s="6">
        <v>0</v>
      </c>
      <c r="U520" s="6">
        <v>0</v>
      </c>
      <c r="V520" s="43">
        <v>0</v>
      </c>
      <c r="W520" s="6" t="s">
        <v>76</v>
      </c>
    </row>
    <row r="521" spans="1:23" s="2" customFormat="1" ht="15">
      <c r="A521" s="6"/>
      <c r="B521" s="6"/>
      <c r="C521" s="16"/>
      <c r="D521" s="16"/>
      <c r="E521" s="51" t="s">
        <v>477</v>
      </c>
      <c r="F521" s="50">
        <f>SUM(F518:F520)</f>
        <v>6785748</v>
      </c>
      <c r="G521" s="50">
        <f aca="true" t="shared" si="189" ref="G521:H521">SUM(G518:G520)</f>
        <v>6785748</v>
      </c>
      <c r="H521" s="50">
        <f t="shared" si="189"/>
        <v>6785748</v>
      </c>
      <c r="I521" s="6"/>
      <c r="J521" s="45"/>
      <c r="K521" s="45"/>
      <c r="L521" s="6"/>
      <c r="M521" s="6"/>
      <c r="N521" s="6"/>
      <c r="O521" s="6"/>
      <c r="P521" s="6"/>
      <c r="Q521" s="6"/>
      <c r="R521" s="6"/>
      <c r="S521" s="17"/>
      <c r="T521" s="6"/>
      <c r="U521" s="6"/>
      <c r="V521" s="43"/>
      <c r="W521" s="6"/>
    </row>
    <row r="522" spans="1:23" s="2" customFormat="1" ht="15">
      <c r="A522" s="6"/>
      <c r="B522" s="6"/>
      <c r="C522" s="16"/>
      <c r="D522" s="16"/>
      <c r="E522" s="40"/>
      <c r="F522" s="47"/>
      <c r="G522" s="47"/>
      <c r="H522" s="47"/>
      <c r="I522" s="6"/>
      <c r="J522" s="45"/>
      <c r="K522" s="45"/>
      <c r="L522" s="6"/>
      <c r="M522" s="6"/>
      <c r="N522" s="6"/>
      <c r="O522" s="6"/>
      <c r="P522" s="6"/>
      <c r="Q522" s="6"/>
      <c r="R522" s="6"/>
      <c r="S522" s="17"/>
      <c r="T522" s="6"/>
      <c r="U522" s="6"/>
      <c r="V522" s="43"/>
      <c r="W522" s="6"/>
    </row>
    <row r="523" spans="1:23" s="2" customFormat="1" ht="30">
      <c r="A523" s="6">
        <v>326</v>
      </c>
      <c r="B523" s="6" t="s">
        <v>79</v>
      </c>
      <c r="C523" s="19">
        <v>35501</v>
      </c>
      <c r="D523" s="28">
        <v>35500005</v>
      </c>
      <c r="E523" s="39" t="s">
        <v>86</v>
      </c>
      <c r="F523" s="47">
        <f aca="true" t="shared" si="190" ref="F523">+I523*K523</f>
        <v>2010279</v>
      </c>
      <c r="G523" s="47">
        <f aca="true" t="shared" si="191" ref="G523">+F523</f>
        <v>2010279</v>
      </c>
      <c r="H523" s="47">
        <f aca="true" t="shared" si="192" ref="H523">+F523</f>
        <v>2010279</v>
      </c>
      <c r="I523" s="6">
        <v>1</v>
      </c>
      <c r="J523" s="45">
        <f>4500000*0.8</f>
        <v>3600000</v>
      </c>
      <c r="K523" s="45">
        <v>2010279</v>
      </c>
      <c r="L523" s="6" t="s">
        <v>520</v>
      </c>
      <c r="M523" s="6" t="s">
        <v>2</v>
      </c>
      <c r="N523" s="6">
        <v>9</v>
      </c>
      <c r="O523" s="6"/>
      <c r="P523" s="6">
        <v>20</v>
      </c>
      <c r="Q523" s="6">
        <v>30</v>
      </c>
      <c r="R523" s="6">
        <v>50</v>
      </c>
      <c r="S523" s="62">
        <v>2014</v>
      </c>
      <c r="T523" s="6">
        <v>0</v>
      </c>
      <c r="U523" s="6">
        <v>0</v>
      </c>
      <c r="V523" s="43">
        <v>0</v>
      </c>
      <c r="W523" s="6" t="s">
        <v>77</v>
      </c>
    </row>
    <row r="524" spans="1:23" s="2" customFormat="1" ht="15">
      <c r="A524" s="6"/>
      <c r="B524" s="6"/>
      <c r="C524" s="16"/>
      <c r="D524" s="16"/>
      <c r="E524" s="51" t="s">
        <v>478</v>
      </c>
      <c r="F524" s="50">
        <f>SUM(F523)</f>
        <v>2010279</v>
      </c>
      <c r="G524" s="50">
        <f aca="true" t="shared" si="193" ref="G524:H524">SUM(G523)</f>
        <v>2010279</v>
      </c>
      <c r="H524" s="50">
        <f t="shared" si="193"/>
        <v>2010279</v>
      </c>
      <c r="I524" s="6"/>
      <c r="J524" s="45"/>
      <c r="K524" s="45"/>
      <c r="L524" s="6"/>
      <c r="M524" s="6"/>
      <c r="N524" s="6"/>
      <c r="O524" s="6"/>
      <c r="P524" s="6"/>
      <c r="Q524" s="6"/>
      <c r="R524" s="6"/>
      <c r="S524" s="17"/>
      <c r="T524" s="6"/>
      <c r="U524" s="6"/>
      <c r="V524" s="43"/>
      <c r="W524" s="6"/>
    </row>
    <row r="525" spans="1:23" s="2" customFormat="1" ht="15">
      <c r="A525" s="6"/>
      <c r="B525" s="6"/>
      <c r="C525" s="16"/>
      <c r="D525" s="16"/>
      <c r="E525" s="40"/>
      <c r="F525" s="47"/>
      <c r="G525" s="47"/>
      <c r="H525" s="47"/>
      <c r="I525" s="6"/>
      <c r="J525" s="45"/>
      <c r="K525" s="45"/>
      <c r="L525" s="6"/>
      <c r="M525" s="6"/>
      <c r="N525" s="6"/>
      <c r="O525" s="6"/>
      <c r="P525" s="6"/>
      <c r="Q525" s="6"/>
      <c r="R525" s="6"/>
      <c r="S525" s="17"/>
      <c r="T525" s="6"/>
      <c r="U525" s="6"/>
      <c r="V525" s="43"/>
      <c r="W525" s="6"/>
    </row>
    <row r="526" spans="1:23" s="2" customFormat="1" ht="45">
      <c r="A526" s="6">
        <v>327</v>
      </c>
      <c r="B526" s="6" t="s">
        <v>79</v>
      </c>
      <c r="C526" s="19">
        <v>35701</v>
      </c>
      <c r="D526" s="33">
        <v>35700002</v>
      </c>
      <c r="E526" s="39" t="s">
        <v>444</v>
      </c>
      <c r="F526" s="47">
        <f aca="true" t="shared" si="194" ref="F526:F531">+I526*K526</f>
        <v>23540.6949585</v>
      </c>
      <c r="G526" s="47">
        <f aca="true" t="shared" si="195" ref="G526:G531">+F526</f>
        <v>23540.6949585</v>
      </c>
      <c r="H526" s="47">
        <f aca="true" t="shared" si="196" ref="H526:H531">+F526</f>
        <v>23540.6949585</v>
      </c>
      <c r="I526" s="6">
        <v>1</v>
      </c>
      <c r="J526" s="45">
        <v>30000</v>
      </c>
      <c r="K526" s="45">
        <f aca="true" t="shared" si="197" ref="K526:K528">J526*0.78468983195</f>
        <v>23540.6949585</v>
      </c>
      <c r="L526" s="6" t="s">
        <v>520</v>
      </c>
      <c r="M526" s="6" t="s">
        <v>2</v>
      </c>
      <c r="N526" s="6">
        <v>9</v>
      </c>
      <c r="O526" s="6"/>
      <c r="P526" s="6"/>
      <c r="Q526" s="6"/>
      <c r="R526" s="6">
        <v>100</v>
      </c>
      <c r="S526" s="62">
        <v>2014</v>
      </c>
      <c r="T526" s="6">
        <v>0</v>
      </c>
      <c r="U526" s="6">
        <v>0</v>
      </c>
      <c r="V526" s="43">
        <v>0</v>
      </c>
      <c r="W526" s="6" t="s">
        <v>76</v>
      </c>
    </row>
    <row r="527" spans="1:23" s="2" customFormat="1" ht="60">
      <c r="A527" s="6">
        <v>328</v>
      </c>
      <c r="B527" s="6" t="s">
        <v>79</v>
      </c>
      <c r="C527" s="19">
        <v>35701</v>
      </c>
      <c r="D527" s="33">
        <v>35700001</v>
      </c>
      <c r="E527" s="39" t="s">
        <v>365</v>
      </c>
      <c r="F527" s="47">
        <f t="shared" si="194"/>
        <v>25000</v>
      </c>
      <c r="G527" s="47">
        <f t="shared" si="195"/>
        <v>25000</v>
      </c>
      <c r="H527" s="47">
        <f t="shared" si="196"/>
        <v>25000</v>
      </c>
      <c r="I527" s="6">
        <v>1</v>
      </c>
      <c r="J527" s="45">
        <v>300000</v>
      </c>
      <c r="K527" s="45">
        <v>25000</v>
      </c>
      <c r="L527" s="6" t="s">
        <v>520</v>
      </c>
      <c r="M527" s="6" t="s">
        <v>2</v>
      </c>
      <c r="N527" s="6">
        <v>9</v>
      </c>
      <c r="O527" s="6"/>
      <c r="P527" s="6"/>
      <c r="Q527" s="6">
        <v>100</v>
      </c>
      <c r="R527" s="6"/>
      <c r="S527" s="62">
        <v>2014</v>
      </c>
      <c r="T527" s="6">
        <v>0</v>
      </c>
      <c r="U527" s="6">
        <v>0</v>
      </c>
      <c r="V527" s="43">
        <v>0</v>
      </c>
      <c r="W527" s="6" t="s">
        <v>81</v>
      </c>
    </row>
    <row r="528" spans="1:23" s="2" customFormat="1" ht="45">
      <c r="A528" s="6">
        <v>329</v>
      </c>
      <c r="B528" s="6" t="s">
        <v>79</v>
      </c>
      <c r="C528" s="19">
        <v>35701</v>
      </c>
      <c r="D528" s="33">
        <v>35700001</v>
      </c>
      <c r="E528" s="39" t="s">
        <v>296</v>
      </c>
      <c r="F528" s="47">
        <f t="shared" si="194"/>
        <v>17420.11426929</v>
      </c>
      <c r="G528" s="47">
        <f t="shared" si="195"/>
        <v>17420.11426929</v>
      </c>
      <c r="H528" s="47">
        <f t="shared" si="196"/>
        <v>17420.11426929</v>
      </c>
      <c r="I528" s="6">
        <v>1</v>
      </c>
      <c r="J528" s="45">
        <v>22200</v>
      </c>
      <c r="K528" s="45">
        <f t="shared" si="197"/>
        <v>17420.11426929</v>
      </c>
      <c r="L528" s="6" t="s">
        <v>520</v>
      </c>
      <c r="M528" s="6" t="s">
        <v>2</v>
      </c>
      <c r="N528" s="6">
        <v>9</v>
      </c>
      <c r="O528" s="6"/>
      <c r="P528" s="6"/>
      <c r="Q528" s="6">
        <v>100</v>
      </c>
      <c r="R528" s="6"/>
      <c r="S528" s="62">
        <v>2014</v>
      </c>
      <c r="T528" s="6">
        <v>0</v>
      </c>
      <c r="U528" s="6">
        <v>0</v>
      </c>
      <c r="V528" s="43">
        <v>0</v>
      </c>
      <c r="W528" s="6" t="s">
        <v>76</v>
      </c>
    </row>
    <row r="529" spans="1:23" s="2" customFormat="1" ht="30">
      <c r="A529" s="6">
        <v>330</v>
      </c>
      <c r="B529" s="6" t="s">
        <v>79</v>
      </c>
      <c r="C529" s="19">
        <v>35701</v>
      </c>
      <c r="D529" s="33">
        <v>35700001</v>
      </c>
      <c r="E529" s="39" t="s">
        <v>35</v>
      </c>
      <c r="F529" s="47">
        <f t="shared" si="194"/>
        <v>25000</v>
      </c>
      <c r="G529" s="47">
        <f t="shared" si="195"/>
        <v>25000</v>
      </c>
      <c r="H529" s="47">
        <f t="shared" si="196"/>
        <v>25000</v>
      </c>
      <c r="I529" s="6">
        <v>1</v>
      </c>
      <c r="J529" s="45">
        <v>800000</v>
      </c>
      <c r="K529" s="45">
        <v>25000</v>
      </c>
      <c r="L529" s="6" t="s">
        <v>520</v>
      </c>
      <c r="M529" s="6" t="s">
        <v>2</v>
      </c>
      <c r="N529" s="6">
        <v>9</v>
      </c>
      <c r="O529" s="6"/>
      <c r="P529" s="6"/>
      <c r="Q529" s="6">
        <v>100</v>
      </c>
      <c r="R529" s="6"/>
      <c r="S529" s="62">
        <v>2014</v>
      </c>
      <c r="T529" s="6">
        <v>0</v>
      </c>
      <c r="U529" s="6">
        <v>0</v>
      </c>
      <c r="V529" s="43">
        <v>0</v>
      </c>
      <c r="W529" s="6" t="s">
        <v>81</v>
      </c>
    </row>
    <row r="530" spans="1:23" s="2" customFormat="1" ht="45">
      <c r="A530" s="6">
        <v>331</v>
      </c>
      <c r="B530" s="6" t="s">
        <v>79</v>
      </c>
      <c r="C530" s="19">
        <v>35701</v>
      </c>
      <c r="D530" s="33">
        <v>35700001</v>
      </c>
      <c r="E530" s="39" t="s">
        <v>233</v>
      </c>
      <c r="F530" s="47">
        <f t="shared" si="194"/>
        <v>50000</v>
      </c>
      <c r="G530" s="47">
        <f t="shared" si="195"/>
        <v>50000</v>
      </c>
      <c r="H530" s="47">
        <f t="shared" si="196"/>
        <v>50000</v>
      </c>
      <c r="I530" s="6">
        <v>1</v>
      </c>
      <c r="J530" s="45">
        <v>600000</v>
      </c>
      <c r="K530" s="45">
        <v>50000</v>
      </c>
      <c r="L530" s="6" t="s">
        <v>520</v>
      </c>
      <c r="M530" s="6" t="s">
        <v>2</v>
      </c>
      <c r="N530" s="6">
        <v>9</v>
      </c>
      <c r="O530" s="6"/>
      <c r="P530" s="6"/>
      <c r="Q530" s="6">
        <v>100</v>
      </c>
      <c r="R530" s="6"/>
      <c r="S530" s="62">
        <v>2014</v>
      </c>
      <c r="T530" s="6">
        <v>0</v>
      </c>
      <c r="U530" s="6">
        <v>0</v>
      </c>
      <c r="V530" s="43">
        <v>0</v>
      </c>
      <c r="W530" s="6" t="s">
        <v>81</v>
      </c>
    </row>
    <row r="531" spans="1:23" s="2" customFormat="1" ht="60">
      <c r="A531" s="6">
        <v>332</v>
      </c>
      <c r="B531" s="6" t="s">
        <v>79</v>
      </c>
      <c r="C531" s="19">
        <v>35701</v>
      </c>
      <c r="D531" s="33">
        <v>35700001</v>
      </c>
      <c r="E531" s="39" t="s">
        <v>366</v>
      </c>
      <c r="F531" s="47">
        <f t="shared" si="194"/>
        <v>20511</v>
      </c>
      <c r="G531" s="47">
        <f t="shared" si="195"/>
        <v>20511</v>
      </c>
      <c r="H531" s="47">
        <f t="shared" si="196"/>
        <v>20511</v>
      </c>
      <c r="I531" s="6">
        <v>1</v>
      </c>
      <c r="J531" s="45">
        <v>780000</v>
      </c>
      <c r="K531" s="45">
        <v>20511</v>
      </c>
      <c r="L531" s="6" t="s">
        <v>520</v>
      </c>
      <c r="M531" s="6" t="s">
        <v>2</v>
      </c>
      <c r="N531" s="6">
        <v>9</v>
      </c>
      <c r="O531" s="6"/>
      <c r="P531" s="6"/>
      <c r="Q531" s="6">
        <v>50</v>
      </c>
      <c r="R531" s="6">
        <v>50</v>
      </c>
      <c r="S531" s="62">
        <v>2014</v>
      </c>
      <c r="T531" s="6">
        <v>0</v>
      </c>
      <c r="U531" s="6">
        <v>0</v>
      </c>
      <c r="V531" s="43">
        <v>0</v>
      </c>
      <c r="W531" s="6" t="s">
        <v>81</v>
      </c>
    </row>
    <row r="532" spans="1:23" s="2" customFormat="1" ht="15">
      <c r="A532" s="6"/>
      <c r="B532" s="6"/>
      <c r="C532" s="16"/>
      <c r="D532" s="16"/>
      <c r="E532" s="51" t="s">
        <v>479</v>
      </c>
      <c r="F532" s="50">
        <f>SUM(F526:F531)</f>
        <v>161471.80922778999</v>
      </c>
      <c r="G532" s="50">
        <f aca="true" t="shared" si="198" ref="G532:H532">SUM(G526:G531)</f>
        <v>161471.80922778999</v>
      </c>
      <c r="H532" s="50">
        <f t="shared" si="198"/>
        <v>161471.80922778999</v>
      </c>
      <c r="I532" s="6"/>
      <c r="J532" s="45"/>
      <c r="K532" s="45"/>
      <c r="L532" s="6"/>
      <c r="M532" s="6"/>
      <c r="N532" s="6"/>
      <c r="O532" s="6"/>
      <c r="P532" s="6"/>
      <c r="Q532" s="6"/>
      <c r="R532" s="6"/>
      <c r="S532" s="17"/>
      <c r="T532" s="6"/>
      <c r="U532" s="6"/>
      <c r="V532" s="43"/>
      <c r="W532" s="6"/>
    </row>
    <row r="533" spans="1:23" s="2" customFormat="1" ht="15">
      <c r="A533" s="6"/>
      <c r="B533" s="6"/>
      <c r="C533" s="16"/>
      <c r="D533" s="16"/>
      <c r="E533" s="40"/>
      <c r="F533" s="47"/>
      <c r="G533" s="47"/>
      <c r="H533" s="47"/>
      <c r="I533" s="6"/>
      <c r="J533" s="45"/>
      <c r="K533" s="45"/>
      <c r="L533" s="6"/>
      <c r="M533" s="6"/>
      <c r="N533" s="6"/>
      <c r="O533" s="6"/>
      <c r="P533" s="6"/>
      <c r="Q533" s="6"/>
      <c r="R533" s="6"/>
      <c r="S533" s="17"/>
      <c r="T533" s="6"/>
      <c r="U533" s="6"/>
      <c r="V533" s="43"/>
      <c r="W533" s="6"/>
    </row>
    <row r="534" spans="1:23" s="2" customFormat="1" ht="15">
      <c r="A534" s="6">
        <v>333</v>
      </c>
      <c r="B534" s="6" t="s">
        <v>79</v>
      </c>
      <c r="C534" s="16">
        <v>35801</v>
      </c>
      <c r="D534" s="33">
        <v>35800001</v>
      </c>
      <c r="E534" s="40" t="s">
        <v>539</v>
      </c>
      <c r="F534" s="47">
        <f aca="true" t="shared" si="199" ref="F534">+I534*K534</f>
        <v>1804222</v>
      </c>
      <c r="G534" s="47">
        <f aca="true" t="shared" si="200" ref="G534">+F534</f>
        <v>1804222</v>
      </c>
      <c r="H534" s="47">
        <f aca="true" t="shared" si="201" ref="H534">+F534</f>
        <v>1804222</v>
      </c>
      <c r="I534" s="6">
        <v>1</v>
      </c>
      <c r="J534" s="45">
        <v>4000000</v>
      </c>
      <c r="K534" s="45">
        <v>1804222</v>
      </c>
      <c r="L534" s="6" t="s">
        <v>520</v>
      </c>
      <c r="M534" s="6" t="s">
        <v>2</v>
      </c>
      <c r="N534" s="6">
        <v>9</v>
      </c>
      <c r="O534" s="6"/>
      <c r="P534" s="6">
        <v>20</v>
      </c>
      <c r="Q534" s="6">
        <v>30</v>
      </c>
      <c r="R534" s="6">
        <v>50</v>
      </c>
      <c r="S534" s="62">
        <v>2014</v>
      </c>
      <c r="T534" s="6">
        <v>0</v>
      </c>
      <c r="U534" s="6">
        <v>0</v>
      </c>
      <c r="V534" s="43">
        <v>0</v>
      </c>
      <c r="W534" s="6" t="s">
        <v>76</v>
      </c>
    </row>
    <row r="535" spans="1:23" s="2" customFormat="1" ht="15">
      <c r="A535" s="6"/>
      <c r="B535" s="6"/>
      <c r="C535" s="16"/>
      <c r="D535" s="16"/>
      <c r="E535" s="51" t="s">
        <v>480</v>
      </c>
      <c r="F535" s="50">
        <f>SUM(F534)</f>
        <v>1804222</v>
      </c>
      <c r="G535" s="50">
        <f aca="true" t="shared" si="202" ref="G535:H535">SUM(G534)</f>
        <v>1804222</v>
      </c>
      <c r="H535" s="50">
        <f t="shared" si="202"/>
        <v>1804222</v>
      </c>
      <c r="I535" s="6"/>
      <c r="J535" s="45"/>
      <c r="K535" s="45"/>
      <c r="L535" s="6"/>
      <c r="M535" s="6"/>
      <c r="N535" s="6"/>
      <c r="O535" s="6"/>
      <c r="P535" s="6"/>
      <c r="Q535" s="6"/>
      <c r="R535" s="6"/>
      <c r="S535" s="17"/>
      <c r="T535" s="6"/>
      <c r="U535" s="6"/>
      <c r="V535" s="43"/>
      <c r="W535" s="6"/>
    </row>
    <row r="536" spans="1:23" s="2" customFormat="1" ht="15">
      <c r="A536" s="6"/>
      <c r="B536" s="6"/>
      <c r="C536" s="16"/>
      <c r="D536" s="16"/>
      <c r="E536" s="40"/>
      <c r="F536" s="47"/>
      <c r="G536" s="47"/>
      <c r="H536" s="47"/>
      <c r="I536" s="6"/>
      <c r="J536" s="45"/>
      <c r="K536" s="45"/>
      <c r="L536" s="6"/>
      <c r="M536" s="6"/>
      <c r="N536" s="6"/>
      <c r="O536" s="6"/>
      <c r="P536" s="6"/>
      <c r="Q536" s="6"/>
      <c r="R536" s="6"/>
      <c r="S536" s="17"/>
      <c r="T536" s="6"/>
      <c r="U536" s="6"/>
      <c r="V536" s="43"/>
      <c r="W536" s="6"/>
    </row>
    <row r="537" spans="1:23" s="2" customFormat="1" ht="30">
      <c r="A537" s="6">
        <v>334</v>
      </c>
      <c r="B537" s="6" t="s">
        <v>79</v>
      </c>
      <c r="C537" s="16">
        <v>37102</v>
      </c>
      <c r="D537" s="6">
        <v>37100004</v>
      </c>
      <c r="E537" s="40" t="s">
        <v>367</v>
      </c>
      <c r="F537" s="47">
        <f aca="true" t="shared" si="203" ref="F537">+I537*K537</f>
        <v>485910</v>
      </c>
      <c r="G537" s="47">
        <f aca="true" t="shared" si="204" ref="G537">+F537</f>
        <v>485910</v>
      </c>
      <c r="H537" s="47">
        <f aca="true" t="shared" si="205" ref="H537">+F537</f>
        <v>485910</v>
      </c>
      <c r="I537" s="6">
        <v>1</v>
      </c>
      <c r="J537" s="45">
        <v>4000000</v>
      </c>
      <c r="K537" s="45">
        <v>485910</v>
      </c>
      <c r="L537" s="6" t="s">
        <v>520</v>
      </c>
      <c r="M537" s="6" t="s">
        <v>2</v>
      </c>
      <c r="N537" s="6">
        <v>9</v>
      </c>
      <c r="O537" s="6"/>
      <c r="P537" s="6">
        <v>20</v>
      </c>
      <c r="Q537" s="6">
        <v>30</v>
      </c>
      <c r="R537" s="6">
        <v>50</v>
      </c>
      <c r="S537" s="62">
        <v>2014</v>
      </c>
      <c r="T537" s="6">
        <v>0</v>
      </c>
      <c r="U537" s="6">
        <v>0</v>
      </c>
      <c r="V537" s="43">
        <v>0</v>
      </c>
      <c r="W537" s="6" t="s">
        <v>76</v>
      </c>
    </row>
    <row r="538" spans="1:23" s="2" customFormat="1" ht="15">
      <c r="A538" s="6"/>
      <c r="B538" s="6"/>
      <c r="C538" s="16"/>
      <c r="D538" s="16"/>
      <c r="E538" s="51" t="s">
        <v>481</v>
      </c>
      <c r="F538" s="50">
        <f>SUM(F537)</f>
        <v>485910</v>
      </c>
      <c r="G538" s="50">
        <f aca="true" t="shared" si="206" ref="G538:H538">SUM(G537)</f>
        <v>485910</v>
      </c>
      <c r="H538" s="50">
        <f t="shared" si="206"/>
        <v>485910</v>
      </c>
      <c r="I538" s="6"/>
      <c r="J538" s="45"/>
      <c r="K538" s="45"/>
      <c r="L538" s="6"/>
      <c r="M538" s="6"/>
      <c r="N538" s="6"/>
      <c r="O538" s="6"/>
      <c r="P538" s="6"/>
      <c r="Q538" s="6"/>
      <c r="R538" s="6"/>
      <c r="S538" s="17"/>
      <c r="T538" s="6"/>
      <c r="U538" s="6"/>
      <c r="V538" s="43"/>
      <c r="W538" s="6"/>
    </row>
    <row r="539" spans="1:23" s="2" customFormat="1" ht="15">
      <c r="A539" s="6"/>
      <c r="B539" s="6"/>
      <c r="C539" s="16"/>
      <c r="D539" s="16"/>
      <c r="E539" s="40"/>
      <c r="F539" s="47"/>
      <c r="G539" s="47"/>
      <c r="H539" s="47"/>
      <c r="I539" s="6"/>
      <c r="J539" s="45"/>
      <c r="K539" s="45"/>
      <c r="L539" s="6"/>
      <c r="M539" s="6"/>
      <c r="N539" s="6"/>
      <c r="O539" s="6"/>
      <c r="P539" s="6"/>
      <c r="Q539" s="6"/>
      <c r="R539" s="6"/>
      <c r="S539" s="17"/>
      <c r="T539" s="6"/>
      <c r="U539" s="6"/>
      <c r="V539" s="43"/>
      <c r="W539" s="6"/>
    </row>
    <row r="540" spans="1:23" s="2" customFormat="1" ht="60">
      <c r="A540" s="6">
        <v>335</v>
      </c>
      <c r="B540" s="6" t="s">
        <v>79</v>
      </c>
      <c r="C540" s="16">
        <v>37104</v>
      </c>
      <c r="D540" s="6">
        <v>37100006</v>
      </c>
      <c r="E540" s="40" t="s">
        <v>526</v>
      </c>
      <c r="F540" s="47">
        <f aca="true" t="shared" si="207" ref="F540">+I540*K540</f>
        <v>12254</v>
      </c>
      <c r="G540" s="47">
        <f aca="true" t="shared" si="208" ref="G540">+F540</f>
        <v>12254</v>
      </c>
      <c r="H540" s="47">
        <f aca="true" t="shared" si="209" ref="H540">+F540</f>
        <v>12254</v>
      </c>
      <c r="I540" s="6">
        <v>1</v>
      </c>
      <c r="J540" s="45">
        <f>110000000*0.75</f>
        <v>82500000</v>
      </c>
      <c r="K540" s="45">
        <v>12254</v>
      </c>
      <c r="L540" s="6" t="s">
        <v>520</v>
      </c>
      <c r="M540" s="6" t="s">
        <v>2</v>
      </c>
      <c r="N540" s="6">
        <v>9</v>
      </c>
      <c r="O540" s="6"/>
      <c r="P540" s="6">
        <v>20</v>
      </c>
      <c r="Q540" s="6">
        <v>30</v>
      </c>
      <c r="R540" s="6">
        <v>50</v>
      </c>
      <c r="S540" s="62">
        <v>2014</v>
      </c>
      <c r="T540" s="6">
        <v>0</v>
      </c>
      <c r="U540" s="6">
        <v>0</v>
      </c>
      <c r="V540" s="43">
        <v>0</v>
      </c>
      <c r="W540" s="6" t="s">
        <v>76</v>
      </c>
    </row>
    <row r="541" spans="1:23" s="2" customFormat="1" ht="15">
      <c r="A541" s="6"/>
      <c r="B541" s="6"/>
      <c r="C541" s="16"/>
      <c r="D541" s="16"/>
      <c r="E541" s="51" t="s">
        <v>527</v>
      </c>
      <c r="F541" s="50">
        <f>SUM(F540)</f>
        <v>12254</v>
      </c>
      <c r="G541" s="50">
        <f aca="true" t="shared" si="210" ref="G541:H541">SUM(G540)</f>
        <v>12254</v>
      </c>
      <c r="H541" s="50">
        <f t="shared" si="210"/>
        <v>12254</v>
      </c>
      <c r="I541" s="6"/>
      <c r="J541" s="45"/>
      <c r="K541" s="45"/>
      <c r="L541" s="6"/>
      <c r="M541" s="6"/>
      <c r="N541" s="6"/>
      <c r="O541" s="6"/>
      <c r="P541" s="6"/>
      <c r="Q541" s="6"/>
      <c r="R541" s="6"/>
      <c r="S541" s="17"/>
      <c r="T541" s="6"/>
      <c r="U541" s="6"/>
      <c r="V541" s="43"/>
      <c r="W541" s="6"/>
    </row>
    <row r="542" spans="1:23" s="2" customFormat="1" ht="15">
      <c r="A542" s="6"/>
      <c r="B542" s="6"/>
      <c r="C542" s="16"/>
      <c r="D542" s="16"/>
      <c r="E542" s="64"/>
      <c r="F542" s="50"/>
      <c r="G542" s="50"/>
      <c r="H542" s="50"/>
      <c r="I542" s="6"/>
      <c r="J542" s="45"/>
      <c r="K542" s="45"/>
      <c r="L542" s="6"/>
      <c r="M542" s="6"/>
      <c r="N542" s="6"/>
      <c r="O542" s="6"/>
      <c r="P542" s="6"/>
      <c r="Q542" s="6"/>
      <c r="R542" s="6"/>
      <c r="S542" s="17"/>
      <c r="T542" s="6"/>
      <c r="U542" s="6"/>
      <c r="V542" s="43"/>
      <c r="W542" s="6"/>
    </row>
    <row r="543" spans="1:23" s="2" customFormat="1" ht="30">
      <c r="A543" s="6">
        <v>336</v>
      </c>
      <c r="B543" s="6" t="s">
        <v>79</v>
      </c>
      <c r="C543" s="16">
        <v>37201</v>
      </c>
      <c r="D543" s="6">
        <v>37200001</v>
      </c>
      <c r="E543" s="40" t="s">
        <v>528</v>
      </c>
      <c r="F543" s="47">
        <f aca="true" t="shared" si="211" ref="F543">+I543*K543</f>
        <v>28083</v>
      </c>
      <c r="G543" s="47">
        <f aca="true" t="shared" si="212" ref="G543">+F543</f>
        <v>28083</v>
      </c>
      <c r="H543" s="47">
        <f aca="true" t="shared" si="213" ref="H543">+F543</f>
        <v>28083</v>
      </c>
      <c r="I543" s="6">
        <v>1</v>
      </c>
      <c r="J543" s="45">
        <f>110000000*0.75</f>
        <v>82500000</v>
      </c>
      <c r="K543" s="45">
        <v>28083</v>
      </c>
      <c r="L543" s="6" t="s">
        <v>520</v>
      </c>
      <c r="M543" s="6" t="s">
        <v>2</v>
      </c>
      <c r="N543" s="6">
        <v>9</v>
      </c>
      <c r="O543" s="6"/>
      <c r="P543" s="6">
        <v>30</v>
      </c>
      <c r="Q543" s="6">
        <v>30</v>
      </c>
      <c r="R543" s="6">
        <v>40</v>
      </c>
      <c r="S543" s="62">
        <v>2014</v>
      </c>
      <c r="T543" s="6">
        <v>0</v>
      </c>
      <c r="U543" s="6">
        <v>0</v>
      </c>
      <c r="V543" s="43">
        <v>0</v>
      </c>
      <c r="W543" s="6" t="s">
        <v>76</v>
      </c>
    </row>
    <row r="544" spans="1:23" s="2" customFormat="1" ht="15">
      <c r="A544" s="6"/>
      <c r="B544" s="6"/>
      <c r="C544" s="16"/>
      <c r="D544" s="16"/>
      <c r="E544" s="51" t="s">
        <v>529</v>
      </c>
      <c r="F544" s="50">
        <f>SUM(F543)</f>
        <v>28083</v>
      </c>
      <c r="G544" s="50">
        <f aca="true" t="shared" si="214" ref="G544:H544">SUM(G543)</f>
        <v>28083</v>
      </c>
      <c r="H544" s="50">
        <f t="shared" si="214"/>
        <v>28083</v>
      </c>
      <c r="I544" s="6"/>
      <c r="J544" s="45"/>
      <c r="K544" s="45"/>
      <c r="L544" s="6"/>
      <c r="M544" s="6"/>
      <c r="N544" s="6"/>
      <c r="O544" s="6"/>
      <c r="P544" s="6"/>
      <c r="Q544" s="6"/>
      <c r="R544" s="6"/>
      <c r="S544" s="17"/>
      <c r="T544" s="6"/>
      <c r="U544" s="6"/>
      <c r="V544" s="43"/>
      <c r="W544" s="6"/>
    </row>
    <row r="545" spans="1:23" s="2" customFormat="1" ht="15">
      <c r="A545" s="6"/>
      <c r="B545" s="6"/>
      <c r="C545" s="16"/>
      <c r="D545" s="16"/>
      <c r="E545" s="64"/>
      <c r="F545" s="50"/>
      <c r="G545" s="50"/>
      <c r="H545" s="50"/>
      <c r="I545" s="6"/>
      <c r="J545" s="45"/>
      <c r="K545" s="45"/>
      <c r="L545" s="6"/>
      <c r="M545" s="6"/>
      <c r="N545" s="6"/>
      <c r="O545" s="6"/>
      <c r="P545" s="6"/>
      <c r="Q545" s="6"/>
      <c r="R545" s="6"/>
      <c r="S545" s="17"/>
      <c r="T545" s="6"/>
      <c r="U545" s="6"/>
      <c r="V545" s="43"/>
      <c r="W545" s="6"/>
    </row>
    <row r="546" spans="1:23" s="2" customFormat="1" ht="60">
      <c r="A546" s="6">
        <v>337</v>
      </c>
      <c r="B546" s="6" t="s">
        <v>79</v>
      </c>
      <c r="C546" s="16">
        <v>37204</v>
      </c>
      <c r="D546" s="6">
        <v>37200004</v>
      </c>
      <c r="E546" s="40" t="s">
        <v>530</v>
      </c>
      <c r="F546" s="47">
        <f aca="true" t="shared" si="215" ref="F546">+I546*K546</f>
        <v>1309378</v>
      </c>
      <c r="G546" s="47">
        <f aca="true" t="shared" si="216" ref="G546">+F546</f>
        <v>1309378</v>
      </c>
      <c r="H546" s="47">
        <f aca="true" t="shared" si="217" ref="H546">+F546</f>
        <v>1309378</v>
      </c>
      <c r="I546" s="6">
        <v>1</v>
      </c>
      <c r="J546" s="45">
        <f>110000000*0.75</f>
        <v>82500000</v>
      </c>
      <c r="K546" s="45">
        <v>1309378</v>
      </c>
      <c r="L546" s="6" t="s">
        <v>520</v>
      </c>
      <c r="M546" s="6" t="s">
        <v>2</v>
      </c>
      <c r="N546" s="6">
        <v>9</v>
      </c>
      <c r="O546" s="6"/>
      <c r="P546" s="6"/>
      <c r="Q546" s="6">
        <v>50</v>
      </c>
      <c r="R546" s="6">
        <v>50</v>
      </c>
      <c r="S546" s="62">
        <v>2014</v>
      </c>
      <c r="T546" s="6">
        <v>0</v>
      </c>
      <c r="U546" s="6">
        <v>0</v>
      </c>
      <c r="V546" s="43">
        <v>0</v>
      </c>
      <c r="W546" s="6" t="s">
        <v>76</v>
      </c>
    </row>
    <row r="547" spans="1:23" s="2" customFormat="1" ht="15">
      <c r="A547" s="6"/>
      <c r="B547" s="6"/>
      <c r="C547" s="16"/>
      <c r="D547" s="16"/>
      <c r="E547" s="51" t="s">
        <v>531</v>
      </c>
      <c r="F547" s="50">
        <f>SUM(F546)</f>
        <v>1309378</v>
      </c>
      <c r="G547" s="50">
        <f aca="true" t="shared" si="218" ref="G547:H547">SUM(G546)</f>
        <v>1309378</v>
      </c>
      <c r="H547" s="50">
        <f t="shared" si="218"/>
        <v>1309378</v>
      </c>
      <c r="I547" s="6"/>
      <c r="J547" s="45"/>
      <c r="K547" s="45"/>
      <c r="L547" s="6"/>
      <c r="M547" s="6"/>
      <c r="N547" s="6"/>
      <c r="O547" s="6"/>
      <c r="P547" s="6"/>
      <c r="Q547" s="6"/>
      <c r="R547" s="6"/>
      <c r="S547" s="17"/>
      <c r="T547" s="6"/>
      <c r="U547" s="6"/>
      <c r="V547" s="43"/>
      <c r="W547" s="6"/>
    </row>
    <row r="548" spans="1:23" s="2" customFormat="1" ht="15">
      <c r="A548" s="6"/>
      <c r="B548" s="6"/>
      <c r="C548" s="16"/>
      <c r="D548" s="16"/>
      <c r="E548" s="64"/>
      <c r="F548" s="50"/>
      <c r="G548" s="50"/>
      <c r="H548" s="50"/>
      <c r="I548" s="6"/>
      <c r="J548" s="45"/>
      <c r="K548" s="45"/>
      <c r="L548" s="6"/>
      <c r="M548" s="6"/>
      <c r="N548" s="6"/>
      <c r="O548" s="6"/>
      <c r="P548" s="6"/>
      <c r="Q548" s="6"/>
      <c r="R548" s="6"/>
      <c r="S548" s="17"/>
      <c r="T548" s="6"/>
      <c r="U548" s="6"/>
      <c r="V548" s="43"/>
      <c r="W548" s="6"/>
    </row>
    <row r="549" spans="1:23" s="2" customFormat="1" ht="45">
      <c r="A549" s="6">
        <v>338</v>
      </c>
      <c r="B549" s="6" t="s">
        <v>79</v>
      </c>
      <c r="C549" s="16">
        <v>37504</v>
      </c>
      <c r="D549" s="6">
        <v>37500001</v>
      </c>
      <c r="E549" s="40" t="s">
        <v>532</v>
      </c>
      <c r="F549" s="47">
        <f aca="true" t="shared" si="219" ref="F549">+I549*K549</f>
        <v>831465</v>
      </c>
      <c r="G549" s="47">
        <f aca="true" t="shared" si="220" ref="G549">+F549</f>
        <v>831465</v>
      </c>
      <c r="H549" s="47">
        <f aca="true" t="shared" si="221" ref="H549">+F549</f>
        <v>831465</v>
      </c>
      <c r="I549" s="6">
        <v>1</v>
      </c>
      <c r="J549" s="45">
        <f>110000000*0.75</f>
        <v>82500000</v>
      </c>
      <c r="K549" s="45">
        <v>831465</v>
      </c>
      <c r="L549" s="6" t="s">
        <v>520</v>
      </c>
      <c r="M549" s="6" t="s">
        <v>2</v>
      </c>
      <c r="N549" s="6">
        <v>9</v>
      </c>
      <c r="O549" s="6">
        <v>25</v>
      </c>
      <c r="P549" s="6">
        <v>25</v>
      </c>
      <c r="Q549" s="6">
        <v>25</v>
      </c>
      <c r="R549" s="6">
        <v>25</v>
      </c>
      <c r="S549" s="62">
        <v>2014</v>
      </c>
      <c r="T549" s="6">
        <v>0</v>
      </c>
      <c r="U549" s="6">
        <v>0</v>
      </c>
      <c r="V549" s="43">
        <v>0</v>
      </c>
      <c r="W549" s="6" t="s">
        <v>76</v>
      </c>
    </row>
    <row r="550" spans="1:23" s="2" customFormat="1" ht="15">
      <c r="A550" s="6"/>
      <c r="B550" s="6"/>
      <c r="C550" s="16"/>
      <c r="D550" s="16"/>
      <c r="E550" s="51" t="s">
        <v>533</v>
      </c>
      <c r="F550" s="50">
        <f>SUM(F549)</f>
        <v>831465</v>
      </c>
      <c r="G550" s="50">
        <f aca="true" t="shared" si="222" ref="G550:H550">SUM(G549)</f>
        <v>831465</v>
      </c>
      <c r="H550" s="50">
        <f t="shared" si="222"/>
        <v>831465</v>
      </c>
      <c r="I550" s="6"/>
      <c r="J550" s="45"/>
      <c r="K550" s="45"/>
      <c r="L550" s="6"/>
      <c r="M550" s="6"/>
      <c r="N550" s="6"/>
      <c r="O550" s="6"/>
      <c r="P550" s="6"/>
      <c r="Q550" s="6"/>
      <c r="R550" s="6"/>
      <c r="S550" s="17"/>
      <c r="T550" s="6"/>
      <c r="U550" s="6"/>
      <c r="V550" s="43"/>
      <c r="W550" s="6"/>
    </row>
    <row r="551" spans="1:11" ht="15">
      <c r="A551" s="6"/>
      <c r="B551" s="6"/>
      <c r="C551" s="16"/>
      <c r="D551" s="16"/>
      <c r="E551" s="64"/>
      <c r="F551" s="50"/>
      <c r="G551" s="50"/>
      <c r="H551" s="50"/>
      <c r="I551" s="6"/>
      <c r="J551" s="45"/>
      <c r="K551" s="45"/>
    </row>
    <row r="552" spans="1:23" ht="45">
      <c r="A552" s="6">
        <v>339</v>
      </c>
      <c r="B552" s="6" t="s">
        <v>79</v>
      </c>
      <c r="C552" s="16">
        <v>37602</v>
      </c>
      <c r="D552" s="6">
        <v>37602</v>
      </c>
      <c r="E552" s="40" t="s">
        <v>534</v>
      </c>
      <c r="F552" s="47">
        <f aca="true" t="shared" si="223" ref="F552">+I552*K552</f>
        <v>151051</v>
      </c>
      <c r="G552" s="47">
        <f aca="true" t="shared" si="224" ref="G552">+F552</f>
        <v>151051</v>
      </c>
      <c r="H552" s="47">
        <f aca="true" t="shared" si="225" ref="H552">+F552</f>
        <v>151051</v>
      </c>
      <c r="I552" s="6">
        <v>1</v>
      </c>
      <c r="J552" s="45">
        <f>110000000*0.75</f>
        <v>82500000</v>
      </c>
      <c r="K552" s="45">
        <v>151051</v>
      </c>
      <c r="L552" s="6" t="s">
        <v>520</v>
      </c>
      <c r="M552" s="6" t="s">
        <v>2</v>
      </c>
      <c r="N552" s="6">
        <v>9</v>
      </c>
      <c r="O552" s="6">
        <v>25</v>
      </c>
      <c r="P552" s="6">
        <v>25</v>
      </c>
      <c r="Q552" s="6">
        <v>25</v>
      </c>
      <c r="R552" s="6">
        <v>25</v>
      </c>
      <c r="S552" s="62">
        <v>2014</v>
      </c>
      <c r="T552" s="6">
        <v>0</v>
      </c>
      <c r="U552" s="6">
        <v>0</v>
      </c>
      <c r="V552" s="43">
        <v>0</v>
      </c>
      <c r="W552" s="6" t="s">
        <v>76</v>
      </c>
    </row>
    <row r="553" spans="1:23" ht="15">
      <c r="A553" s="6"/>
      <c r="B553" s="6"/>
      <c r="C553" s="16"/>
      <c r="D553" s="16"/>
      <c r="E553" s="51" t="s">
        <v>535</v>
      </c>
      <c r="F553" s="50">
        <f>SUM(F552)</f>
        <v>151051</v>
      </c>
      <c r="G553" s="50">
        <f aca="true" t="shared" si="226" ref="G553:H553">SUM(G552)</f>
        <v>151051</v>
      </c>
      <c r="H553" s="50">
        <f t="shared" si="226"/>
        <v>151051</v>
      </c>
      <c r="I553" s="6"/>
      <c r="J553" s="45"/>
      <c r="K553" s="45"/>
      <c r="L553" s="6"/>
      <c r="M553" s="6"/>
      <c r="N553" s="6"/>
      <c r="O553" s="6"/>
      <c r="P553" s="6"/>
      <c r="Q553" s="6"/>
      <c r="R553" s="6"/>
      <c r="S553" s="17"/>
      <c r="T553" s="6"/>
      <c r="U553" s="6"/>
      <c r="V553" s="43"/>
      <c r="W553" s="6"/>
    </row>
    <row r="554" spans="1:23" ht="15">
      <c r="A554" s="6"/>
      <c r="B554" s="6"/>
      <c r="C554" s="16"/>
      <c r="D554" s="16"/>
      <c r="E554" s="64"/>
      <c r="F554" s="50"/>
      <c r="G554" s="50"/>
      <c r="H554" s="50"/>
      <c r="I554" s="6"/>
      <c r="J554" s="45"/>
      <c r="K554" s="45"/>
      <c r="L554" s="27"/>
      <c r="M554" s="27"/>
      <c r="N554" s="27"/>
      <c r="O554" s="27"/>
      <c r="P554" s="27"/>
      <c r="Q554" s="27"/>
      <c r="R554" s="27"/>
      <c r="S554" s="65"/>
      <c r="T554" s="27"/>
      <c r="U554" s="27"/>
      <c r="V554" s="27"/>
      <c r="W554" s="27"/>
    </row>
    <row r="555" spans="1:23" ht="15">
      <c r="A555" s="6">
        <v>340</v>
      </c>
      <c r="B555" s="6" t="s">
        <v>79</v>
      </c>
      <c r="C555" s="16">
        <v>37701</v>
      </c>
      <c r="D555" s="6">
        <v>37700001</v>
      </c>
      <c r="E555" s="40" t="s">
        <v>36</v>
      </c>
      <c r="F555" s="47">
        <f aca="true" t="shared" si="227" ref="F555">+I555*K555</f>
        <v>89305991</v>
      </c>
      <c r="G555" s="47">
        <f aca="true" t="shared" si="228" ref="G555">+F555</f>
        <v>89305991</v>
      </c>
      <c r="H555" s="47">
        <f aca="true" t="shared" si="229" ref="H555">+F555</f>
        <v>89305991</v>
      </c>
      <c r="I555" s="6">
        <v>1</v>
      </c>
      <c r="J555" s="45">
        <f>110000000*0.75</f>
        <v>82500000</v>
      </c>
      <c r="K555" s="45">
        <v>89305991</v>
      </c>
      <c r="L555" s="6" t="s">
        <v>520</v>
      </c>
      <c r="M555" s="6" t="s">
        <v>2</v>
      </c>
      <c r="N555" s="6">
        <v>9</v>
      </c>
      <c r="O555" s="6">
        <v>100</v>
      </c>
      <c r="P555" s="6"/>
      <c r="Q555" s="6"/>
      <c r="R555" s="6"/>
      <c r="S555" s="62">
        <v>2014</v>
      </c>
      <c r="T555" s="6">
        <v>0</v>
      </c>
      <c r="U555" s="6">
        <v>0</v>
      </c>
      <c r="V555" s="43">
        <v>0</v>
      </c>
      <c r="W555" s="6" t="s">
        <v>76</v>
      </c>
    </row>
    <row r="556" spans="1:23" ht="15">
      <c r="A556" s="6"/>
      <c r="B556" s="6"/>
      <c r="C556" s="16"/>
      <c r="D556" s="16"/>
      <c r="E556" s="51" t="s">
        <v>482</v>
      </c>
      <c r="F556" s="50">
        <f>SUM(F555)</f>
        <v>89305991</v>
      </c>
      <c r="G556" s="50">
        <f aca="true" t="shared" si="230" ref="G556:H556">SUM(G555)</f>
        <v>89305991</v>
      </c>
      <c r="H556" s="50">
        <f t="shared" si="230"/>
        <v>89305991</v>
      </c>
      <c r="I556" s="6"/>
      <c r="J556" s="45"/>
      <c r="K556" s="45"/>
      <c r="L556" s="6"/>
      <c r="M556" s="6"/>
      <c r="N556" s="6"/>
      <c r="O556" s="6"/>
      <c r="P556" s="6"/>
      <c r="Q556" s="6"/>
      <c r="R556" s="6"/>
      <c r="S556" s="17"/>
      <c r="T556" s="6"/>
      <c r="U556" s="6"/>
      <c r="V556" s="43"/>
      <c r="W556" s="6"/>
    </row>
    <row r="557" spans="1:23" ht="15">
      <c r="A557" s="6"/>
      <c r="B557" s="6"/>
      <c r="C557" s="16"/>
      <c r="D557" s="16"/>
      <c r="E557" s="64"/>
      <c r="F557" s="50"/>
      <c r="G557" s="50"/>
      <c r="H557" s="50"/>
      <c r="I557" s="6"/>
      <c r="J557" s="45"/>
      <c r="K557" s="45"/>
      <c r="L557" s="27"/>
      <c r="M557" s="27"/>
      <c r="N557" s="27"/>
      <c r="O557" s="27"/>
      <c r="P557" s="27"/>
      <c r="Q557" s="27"/>
      <c r="R557" s="27"/>
      <c r="S557" s="65"/>
      <c r="T557" s="27"/>
      <c r="U557" s="27"/>
      <c r="V557" s="27"/>
      <c r="W557" s="27"/>
    </row>
    <row r="558" spans="1:23" ht="15">
      <c r="A558" s="6">
        <v>341</v>
      </c>
      <c r="B558" s="6" t="s">
        <v>79</v>
      </c>
      <c r="C558" s="16">
        <v>39202</v>
      </c>
      <c r="D558" s="6">
        <v>39202</v>
      </c>
      <c r="E558" s="40" t="s">
        <v>536</v>
      </c>
      <c r="F558" s="47">
        <f aca="true" t="shared" si="231" ref="F558">+I558*K558</f>
        <v>392559</v>
      </c>
      <c r="G558" s="47">
        <f aca="true" t="shared" si="232" ref="G558">+F558</f>
        <v>392559</v>
      </c>
      <c r="H558" s="47">
        <f aca="true" t="shared" si="233" ref="H558">+F558</f>
        <v>392559</v>
      </c>
      <c r="I558" s="6">
        <v>1</v>
      </c>
      <c r="J558" s="45">
        <f>110000000*0.75</f>
        <v>82500000</v>
      </c>
      <c r="K558" s="45">
        <v>392559</v>
      </c>
      <c r="L558" s="6" t="s">
        <v>520</v>
      </c>
      <c r="M558" s="6" t="s">
        <v>2</v>
      </c>
      <c r="N558" s="6">
        <v>9</v>
      </c>
      <c r="O558" s="6">
        <v>25</v>
      </c>
      <c r="P558" s="6">
        <v>25</v>
      </c>
      <c r="Q558" s="6">
        <v>25</v>
      </c>
      <c r="R558" s="6">
        <v>25</v>
      </c>
      <c r="S558" s="62">
        <v>2014</v>
      </c>
      <c r="T558" s="6">
        <v>0</v>
      </c>
      <c r="U558" s="6">
        <v>0</v>
      </c>
      <c r="V558" s="43">
        <v>0</v>
      </c>
      <c r="W558" s="6" t="s">
        <v>76</v>
      </c>
    </row>
    <row r="559" spans="1:23" ht="15">
      <c r="A559" s="6"/>
      <c r="B559" s="6"/>
      <c r="C559" s="16"/>
      <c r="D559" s="16"/>
      <c r="E559" s="51" t="s">
        <v>537</v>
      </c>
      <c r="F559" s="50">
        <f>SUM(F558)</f>
        <v>392559</v>
      </c>
      <c r="G559" s="50">
        <f aca="true" t="shared" si="234" ref="G559:H559">SUM(G558)</f>
        <v>392559</v>
      </c>
      <c r="H559" s="50">
        <f t="shared" si="234"/>
        <v>392559</v>
      </c>
      <c r="I559" s="6"/>
      <c r="J559" s="45"/>
      <c r="K559" s="45"/>
      <c r="L559" s="6"/>
      <c r="M559" s="6"/>
      <c r="N559" s="6"/>
      <c r="O559" s="6"/>
      <c r="P559" s="6"/>
      <c r="Q559" s="6"/>
      <c r="R559" s="6"/>
      <c r="S559" s="17"/>
      <c r="T559" s="6"/>
      <c r="U559" s="6"/>
      <c r="V559" s="43"/>
      <c r="W559" s="6"/>
    </row>
    <row r="560" spans="1:23" ht="15">
      <c r="A560" s="6"/>
      <c r="B560" s="6"/>
      <c r="C560" s="16"/>
      <c r="D560" s="16"/>
      <c r="E560" s="64"/>
      <c r="F560" s="50"/>
      <c r="G560" s="50"/>
      <c r="H560" s="50"/>
      <c r="I560" s="6"/>
      <c r="J560" s="45"/>
      <c r="K560" s="45"/>
      <c r="L560" s="27"/>
      <c r="M560" s="27"/>
      <c r="N560" s="27"/>
      <c r="O560" s="27"/>
      <c r="P560" s="27"/>
      <c r="Q560" s="27"/>
      <c r="R560" s="27"/>
      <c r="S560" s="65"/>
      <c r="T560" s="27"/>
      <c r="U560" s="27"/>
      <c r="V560" s="27"/>
      <c r="W560" s="27"/>
    </row>
    <row r="561" ht="16.5" thickBot="1"/>
    <row r="562" spans="5:8" ht="79.5" thickBot="1">
      <c r="E562" s="11" t="s">
        <v>0</v>
      </c>
      <c r="F562" s="49">
        <f>SUM(F6:F559)/2</f>
        <v>172589286.3611111</v>
      </c>
      <c r="G562" s="49">
        <f aca="true" t="shared" si="235" ref="G562:H562">SUM(G6:G559)/2</f>
        <v>172589286.3611111</v>
      </c>
      <c r="H562" s="49">
        <f t="shared" si="235"/>
        <v>170174618.48391432</v>
      </c>
    </row>
    <row r="565" spans="5:14" ht="126">
      <c r="E565" s="67" t="s">
        <v>699</v>
      </c>
      <c r="K565" s="98" t="s">
        <v>700</v>
      </c>
      <c r="L565" s="99"/>
      <c r="M565" s="99"/>
      <c r="N565" s="99"/>
    </row>
  </sheetData>
  <protectedRanges>
    <protectedRange sqref="E192:E195" name="Rango6"/>
    <protectedRange sqref="J192:J195" name="Rango11_1"/>
    <protectedRange sqref="I192:I195" name="Rango9"/>
  </protectedRanges>
  <mergeCells count="23">
    <mergeCell ref="A2:W2"/>
    <mergeCell ref="G1:W1"/>
    <mergeCell ref="K4:K5"/>
    <mergeCell ref="K565:N565"/>
    <mergeCell ref="V4:V5"/>
    <mergeCell ref="W4:W5"/>
    <mergeCell ref="M4:M5"/>
    <mergeCell ref="N4:N5"/>
    <mergeCell ref="O4:R4"/>
    <mergeCell ref="S4:S5"/>
    <mergeCell ref="T4:T5"/>
    <mergeCell ref="U4:U5"/>
    <mergeCell ref="G4:G5"/>
    <mergeCell ref="H4:H5"/>
    <mergeCell ref="I4:I5"/>
    <mergeCell ref="J4:J5"/>
    <mergeCell ref="L4:L5"/>
    <mergeCell ref="F4:F5"/>
    <mergeCell ref="A4:A5"/>
    <mergeCell ref="B4:B5"/>
    <mergeCell ref="C4:C5"/>
    <mergeCell ref="D4:D5"/>
    <mergeCell ref="E4:E5"/>
  </mergeCells>
  <printOptions horizontalCentered="1"/>
  <pageMargins left="0" right="0.984251968503937" top="0.3937007874015748" bottom="0.3937007874015748" header="0.31496062992125984" footer="0.31496062992125984"/>
  <pageSetup fitToHeight="0" fitToWidth="1" horizontalDpi="600" verticalDpi="600" orientation="landscape" paperSize="5" scale="46" r:id="rId2"/>
  <headerFooter>
    <oddFooter>&amp;L&amp;"-,Negrita"&amp;16FO-PPP-01&amp;C&amp;P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568"/>
  <sheetViews>
    <sheetView view="pageBreakPreview" zoomScale="80" zoomScaleSheetLayoutView="80" workbookViewId="0" topLeftCell="E4">
      <pane ySplit="2940" topLeftCell="A545" activePane="bottomLeft" state="split"/>
      <selection pane="topLeft" activeCell="AI4" sqref="AI1:AP1048576"/>
      <selection pane="bottomLeft" activeCell="U567" sqref="U567"/>
    </sheetView>
  </sheetViews>
  <sheetFormatPr defaultColWidth="11.421875" defaultRowHeight="15"/>
  <cols>
    <col min="1" max="1" width="7.7109375" style="0" hidden="1" customWidth="1"/>
    <col min="2" max="2" width="9.140625" style="0" hidden="1" customWidth="1"/>
    <col min="3" max="3" width="20.00390625" style="0" hidden="1" customWidth="1"/>
    <col min="4" max="4" width="11.57421875" style="1" hidden="1" customWidth="1"/>
    <col min="5" max="5" width="57.00390625" style="4" customWidth="1"/>
    <col min="6" max="6" width="18.57421875" style="48" bestFit="1" customWidth="1"/>
    <col min="7" max="7" width="16.140625" style="48" hidden="1" customWidth="1"/>
    <col min="8" max="8" width="17.00390625" style="48" hidden="1" customWidth="1"/>
    <col min="9" max="9" width="13.28125" style="1" hidden="1" customWidth="1"/>
    <col min="10" max="11" width="17.421875" style="46" hidden="1" customWidth="1"/>
    <col min="12" max="12" width="10.7109375" style="1" hidden="1" customWidth="1"/>
    <col min="13" max="13" width="21.00390625" style="1" customWidth="1"/>
    <col min="14" max="14" width="13.28125" style="1" customWidth="1"/>
    <col min="15" max="15" width="5.140625" style="1" bestFit="1" customWidth="1"/>
    <col min="16" max="23" width="5.140625" style="1" customWidth="1"/>
    <col min="24" max="26" width="5.28125" style="1" bestFit="1" customWidth="1"/>
    <col min="27" max="27" width="12.7109375" style="82" bestFit="1" customWidth="1"/>
    <col min="28" max="28" width="22.140625" style="1" hidden="1" customWidth="1"/>
    <col min="29" max="29" width="22.00390625" style="1" hidden="1" customWidth="1"/>
    <col min="30" max="30" width="21.28125" style="1" hidden="1" customWidth="1"/>
    <col min="31" max="31" width="20.7109375" style="1" customWidth="1"/>
  </cols>
  <sheetData>
    <row r="1" spans="2:33" s="56" customFormat="1" ht="90" customHeight="1">
      <c r="B1" s="57"/>
      <c r="C1" s="57"/>
      <c r="D1" s="53"/>
      <c r="E1" s="74"/>
      <c r="F1" s="52"/>
      <c r="G1" s="95" t="s">
        <v>485</v>
      </c>
      <c r="H1" s="96"/>
      <c r="I1" s="96"/>
      <c r="J1" s="96"/>
      <c r="K1" s="96"/>
      <c r="L1" s="96"/>
      <c r="M1" s="96"/>
      <c r="N1" s="96"/>
      <c r="O1" s="96"/>
      <c r="P1" s="96"/>
      <c r="Q1" s="96"/>
      <c r="R1" s="96"/>
      <c r="S1" s="96"/>
      <c r="T1" s="96"/>
      <c r="U1" s="96"/>
      <c r="V1" s="96"/>
      <c r="W1" s="96"/>
      <c r="X1" s="96"/>
      <c r="Y1" s="96"/>
      <c r="Z1" s="96"/>
      <c r="AA1" s="96"/>
      <c r="AB1" s="96"/>
      <c r="AC1" s="96"/>
      <c r="AD1" s="96"/>
      <c r="AE1" s="96"/>
      <c r="AF1" s="54"/>
      <c r="AG1" s="3"/>
    </row>
    <row r="2" spans="1:33" s="56" customFormat="1" ht="20.25">
      <c r="A2" s="93" t="s">
        <v>538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54"/>
      <c r="AG2" s="54"/>
    </row>
    <row r="3" spans="2:33" s="56" customFormat="1" ht="18">
      <c r="B3" s="57"/>
      <c r="C3" s="57"/>
      <c r="D3" s="53"/>
      <c r="E3" s="74"/>
      <c r="F3" s="52"/>
      <c r="G3" s="58"/>
      <c r="H3" s="54"/>
      <c r="I3" s="54"/>
      <c r="J3" s="54"/>
      <c r="K3" s="54"/>
      <c r="L3" s="54"/>
      <c r="M3" s="54"/>
      <c r="N3" s="54"/>
      <c r="O3" s="54"/>
      <c r="P3" s="54"/>
      <c r="Q3" s="54"/>
      <c r="R3" s="54"/>
      <c r="S3" s="54"/>
      <c r="T3" s="54"/>
      <c r="U3" s="54"/>
      <c r="V3" s="54"/>
      <c r="W3" s="54"/>
      <c r="X3" s="109" t="s">
        <v>776</v>
      </c>
      <c r="Y3" s="110"/>
      <c r="Z3" s="110"/>
      <c r="AA3" s="110"/>
      <c r="AB3" s="110"/>
      <c r="AC3" s="110"/>
      <c r="AD3" s="110"/>
      <c r="AE3" s="110"/>
      <c r="AF3" s="54"/>
      <c r="AG3" s="54"/>
    </row>
    <row r="4" spans="1:31" s="3" customFormat="1" ht="56.25" customHeight="1">
      <c r="A4" s="92" t="s">
        <v>3</v>
      </c>
      <c r="B4" s="90" t="s">
        <v>4</v>
      </c>
      <c r="C4" s="90" t="s">
        <v>5</v>
      </c>
      <c r="D4" s="90" t="s">
        <v>6</v>
      </c>
      <c r="E4" s="103" t="s">
        <v>7</v>
      </c>
      <c r="F4" s="91" t="s">
        <v>8</v>
      </c>
      <c r="G4" s="91" t="s">
        <v>48</v>
      </c>
      <c r="H4" s="91" t="s">
        <v>9</v>
      </c>
      <c r="I4" s="92" t="s">
        <v>10</v>
      </c>
      <c r="J4" s="97"/>
      <c r="K4" s="97" t="s">
        <v>49</v>
      </c>
      <c r="L4" s="90" t="s">
        <v>11</v>
      </c>
      <c r="M4" s="90" t="s">
        <v>37</v>
      </c>
      <c r="N4" s="90" t="s">
        <v>38</v>
      </c>
      <c r="O4" s="90" t="s">
        <v>39</v>
      </c>
      <c r="P4" s="90"/>
      <c r="Q4" s="90"/>
      <c r="R4" s="90"/>
      <c r="S4" s="90"/>
      <c r="T4" s="90"/>
      <c r="U4" s="90"/>
      <c r="V4" s="90"/>
      <c r="W4" s="90"/>
      <c r="X4" s="92"/>
      <c r="Y4" s="92"/>
      <c r="Z4" s="92"/>
      <c r="AA4" s="111" t="s">
        <v>40</v>
      </c>
      <c r="AB4" s="92" t="s">
        <v>41</v>
      </c>
      <c r="AC4" s="90" t="s">
        <v>42</v>
      </c>
      <c r="AD4" s="90" t="s">
        <v>43</v>
      </c>
      <c r="AE4" s="90" t="s">
        <v>44</v>
      </c>
    </row>
    <row r="5" spans="1:31" s="3" customFormat="1" ht="56.25" customHeight="1">
      <c r="A5" s="92"/>
      <c r="B5" s="90"/>
      <c r="C5" s="90"/>
      <c r="D5" s="90"/>
      <c r="E5" s="104"/>
      <c r="F5" s="91"/>
      <c r="G5" s="91"/>
      <c r="H5" s="91"/>
      <c r="I5" s="92"/>
      <c r="J5" s="97"/>
      <c r="K5" s="97"/>
      <c r="L5" s="90"/>
      <c r="M5" s="90"/>
      <c r="N5" s="90"/>
      <c r="O5" s="106" t="s">
        <v>758</v>
      </c>
      <c r="P5" s="107"/>
      <c r="Q5" s="108"/>
      <c r="R5" s="106" t="s">
        <v>759</v>
      </c>
      <c r="S5" s="107"/>
      <c r="T5" s="108"/>
      <c r="U5" s="106" t="s">
        <v>760</v>
      </c>
      <c r="V5" s="107"/>
      <c r="W5" s="108"/>
      <c r="X5" s="106" t="s">
        <v>761</v>
      </c>
      <c r="Y5" s="107"/>
      <c r="Z5" s="108"/>
      <c r="AA5" s="111"/>
      <c r="AB5" s="92"/>
      <c r="AC5" s="90"/>
      <c r="AD5" s="90"/>
      <c r="AE5" s="90"/>
    </row>
    <row r="6" spans="1:31" s="3" customFormat="1" ht="56.25" customHeight="1">
      <c r="A6" s="92"/>
      <c r="B6" s="90"/>
      <c r="C6" s="90"/>
      <c r="D6" s="90"/>
      <c r="E6" s="105"/>
      <c r="F6" s="91"/>
      <c r="G6" s="91"/>
      <c r="H6" s="91"/>
      <c r="I6" s="92"/>
      <c r="J6" s="97"/>
      <c r="K6" s="97"/>
      <c r="L6" s="90"/>
      <c r="M6" s="90"/>
      <c r="N6" s="90"/>
      <c r="O6" s="68" t="s">
        <v>762</v>
      </c>
      <c r="P6" s="69" t="s">
        <v>763</v>
      </c>
      <c r="Q6" s="69" t="s">
        <v>764</v>
      </c>
      <c r="R6" s="69" t="s">
        <v>765</v>
      </c>
      <c r="S6" s="69" t="s">
        <v>766</v>
      </c>
      <c r="T6" s="69" t="s">
        <v>767</v>
      </c>
      <c r="U6" s="69" t="s">
        <v>768</v>
      </c>
      <c r="V6" s="69" t="s">
        <v>769</v>
      </c>
      <c r="W6" s="69" t="s">
        <v>770</v>
      </c>
      <c r="X6" s="68" t="s">
        <v>771</v>
      </c>
      <c r="Y6" s="68" t="s">
        <v>772</v>
      </c>
      <c r="Z6" s="68" t="s">
        <v>773</v>
      </c>
      <c r="AA6" s="111"/>
      <c r="AB6" s="92"/>
      <c r="AC6" s="90"/>
      <c r="AD6" s="90"/>
      <c r="AE6" s="90"/>
    </row>
    <row r="7" spans="1:31" s="2" customFormat="1" ht="30" hidden="1">
      <c r="A7" s="6">
        <v>1</v>
      </c>
      <c r="B7" s="6" t="s">
        <v>79</v>
      </c>
      <c r="C7" s="16">
        <v>21101</v>
      </c>
      <c r="D7" s="16">
        <v>21100110</v>
      </c>
      <c r="E7" s="75" t="s">
        <v>234</v>
      </c>
      <c r="F7" s="47">
        <f>+K7*I7</f>
        <v>156.4749993891495</v>
      </c>
      <c r="G7" s="47">
        <f>+F7</f>
        <v>156.4749993891495</v>
      </c>
      <c r="H7" s="47">
        <f>+F7</f>
        <v>156.4749993891495</v>
      </c>
      <c r="I7" s="6">
        <v>3</v>
      </c>
      <c r="J7" s="45">
        <v>66.47</v>
      </c>
      <c r="K7" s="45">
        <f>J7*0.78468983195</f>
        <v>52.158333129716496</v>
      </c>
      <c r="L7" s="6" t="s">
        <v>510</v>
      </c>
      <c r="M7" s="6" t="s">
        <v>2</v>
      </c>
      <c r="N7" s="6">
        <v>9</v>
      </c>
      <c r="O7" s="6"/>
      <c r="P7" s="6"/>
      <c r="Q7" s="6"/>
      <c r="R7" s="6"/>
      <c r="S7" s="6"/>
      <c r="T7" s="6"/>
      <c r="U7" s="6"/>
      <c r="V7" s="6"/>
      <c r="W7" s="6"/>
      <c r="X7" s="6">
        <v>20</v>
      </c>
      <c r="Y7" s="6">
        <v>30</v>
      </c>
      <c r="Z7" s="6">
        <v>50</v>
      </c>
      <c r="AA7" s="62">
        <v>2014</v>
      </c>
      <c r="AB7" s="6">
        <v>0</v>
      </c>
      <c r="AC7" s="6">
        <v>0</v>
      </c>
      <c r="AD7" s="43">
        <v>0</v>
      </c>
      <c r="AE7" s="6" t="s">
        <v>77</v>
      </c>
    </row>
    <row r="8" spans="1:31" s="2" customFormat="1" ht="30" hidden="1">
      <c r="A8" s="6">
        <v>2</v>
      </c>
      <c r="B8" s="6" t="s">
        <v>79</v>
      </c>
      <c r="C8" s="16">
        <v>21101</v>
      </c>
      <c r="D8" s="16">
        <v>21100097</v>
      </c>
      <c r="E8" s="75" t="s">
        <v>381</v>
      </c>
      <c r="F8" s="47">
        <f aca="true" t="shared" si="0" ref="F8:F71">+K8*I8</f>
        <v>456.7130228898585</v>
      </c>
      <c r="G8" s="47">
        <f aca="true" t="shared" si="1" ref="G8:G71">+F8</f>
        <v>456.7130228898585</v>
      </c>
      <c r="H8" s="47">
        <f aca="true" t="shared" si="2" ref="H8:H71">+F8</f>
        <v>456.7130228898585</v>
      </c>
      <c r="I8" s="6">
        <v>9</v>
      </c>
      <c r="J8" s="45">
        <v>64.67</v>
      </c>
      <c r="K8" s="45">
        <f aca="true" t="shared" si="3" ref="K8:K71">J8*0.78468983195</f>
        <v>50.7458914322065</v>
      </c>
      <c r="L8" s="6" t="s">
        <v>510</v>
      </c>
      <c r="M8" s="6" t="s">
        <v>2</v>
      </c>
      <c r="N8" s="6">
        <v>9</v>
      </c>
      <c r="O8" s="6"/>
      <c r="P8" s="6"/>
      <c r="Q8" s="6"/>
      <c r="R8" s="6"/>
      <c r="S8" s="6"/>
      <c r="T8" s="6"/>
      <c r="U8" s="6"/>
      <c r="V8" s="6"/>
      <c r="W8" s="6"/>
      <c r="X8" s="6">
        <v>20</v>
      </c>
      <c r="Y8" s="6">
        <v>30</v>
      </c>
      <c r="Z8" s="6">
        <v>50</v>
      </c>
      <c r="AA8" s="62">
        <v>2014</v>
      </c>
      <c r="AB8" s="6">
        <v>0</v>
      </c>
      <c r="AC8" s="6">
        <v>0</v>
      </c>
      <c r="AD8" s="43">
        <v>0</v>
      </c>
      <c r="AE8" s="6" t="s">
        <v>77</v>
      </c>
    </row>
    <row r="9" spans="1:31" s="2" customFormat="1" ht="30" hidden="1">
      <c r="A9" s="6">
        <v>3</v>
      </c>
      <c r="B9" s="6" t="s">
        <v>79</v>
      </c>
      <c r="C9" s="16">
        <v>21101</v>
      </c>
      <c r="D9" s="16">
        <v>21100097</v>
      </c>
      <c r="E9" s="75" t="s">
        <v>164</v>
      </c>
      <c r="F9" s="47">
        <f t="shared" si="0"/>
        <v>8.121539760682499</v>
      </c>
      <c r="G9" s="47">
        <f t="shared" si="1"/>
        <v>8.121539760682499</v>
      </c>
      <c r="H9" s="47">
        <f t="shared" si="2"/>
        <v>8.121539760682499</v>
      </c>
      <c r="I9" s="6">
        <v>9</v>
      </c>
      <c r="J9" s="45">
        <v>1.15</v>
      </c>
      <c r="K9" s="45">
        <f t="shared" si="3"/>
        <v>0.9023933067424998</v>
      </c>
      <c r="L9" s="6" t="s">
        <v>510</v>
      </c>
      <c r="M9" s="6" t="s">
        <v>2</v>
      </c>
      <c r="N9" s="6">
        <v>9</v>
      </c>
      <c r="O9" s="6"/>
      <c r="P9" s="6"/>
      <c r="Q9" s="6"/>
      <c r="R9" s="6"/>
      <c r="S9" s="6"/>
      <c r="T9" s="6"/>
      <c r="U9" s="6"/>
      <c r="V9" s="6"/>
      <c r="W9" s="6"/>
      <c r="X9" s="6">
        <v>20</v>
      </c>
      <c r="Y9" s="6">
        <v>30</v>
      </c>
      <c r="Z9" s="6">
        <v>50</v>
      </c>
      <c r="AA9" s="62">
        <v>2014</v>
      </c>
      <c r="AB9" s="6">
        <v>0</v>
      </c>
      <c r="AC9" s="6">
        <v>0</v>
      </c>
      <c r="AD9" s="43">
        <v>0</v>
      </c>
      <c r="AE9" s="6" t="s">
        <v>77</v>
      </c>
    </row>
    <row r="10" spans="1:31" s="2" customFormat="1" ht="30" hidden="1">
      <c r="A10" s="6">
        <v>4</v>
      </c>
      <c r="B10" s="6" t="s">
        <v>79</v>
      </c>
      <c r="C10" s="16">
        <v>21101</v>
      </c>
      <c r="D10" s="16">
        <v>21100097</v>
      </c>
      <c r="E10" s="75" t="s">
        <v>165</v>
      </c>
      <c r="F10" s="47">
        <f t="shared" si="0"/>
        <v>28.248833950199998</v>
      </c>
      <c r="G10" s="47">
        <f t="shared" si="1"/>
        <v>28.248833950199998</v>
      </c>
      <c r="H10" s="47">
        <f t="shared" si="2"/>
        <v>28.248833950199998</v>
      </c>
      <c r="I10" s="6">
        <v>9</v>
      </c>
      <c r="J10" s="45">
        <v>4</v>
      </c>
      <c r="K10" s="45">
        <f t="shared" si="3"/>
        <v>3.1387593278</v>
      </c>
      <c r="L10" s="6" t="s">
        <v>510</v>
      </c>
      <c r="M10" s="6" t="s">
        <v>2</v>
      </c>
      <c r="N10" s="6">
        <v>9</v>
      </c>
      <c r="O10" s="6"/>
      <c r="P10" s="6"/>
      <c r="Q10" s="6"/>
      <c r="R10" s="6"/>
      <c r="S10" s="6"/>
      <c r="T10" s="6"/>
      <c r="U10" s="6"/>
      <c r="V10" s="6"/>
      <c r="W10" s="6"/>
      <c r="X10" s="6">
        <v>20</v>
      </c>
      <c r="Y10" s="6">
        <v>30</v>
      </c>
      <c r="Z10" s="6">
        <v>50</v>
      </c>
      <c r="AA10" s="62">
        <v>2014</v>
      </c>
      <c r="AB10" s="6">
        <v>0</v>
      </c>
      <c r="AC10" s="6">
        <v>0</v>
      </c>
      <c r="AD10" s="43">
        <v>0</v>
      </c>
      <c r="AE10" s="6" t="s">
        <v>77</v>
      </c>
    </row>
    <row r="11" spans="1:31" s="2" customFormat="1" ht="30" hidden="1">
      <c r="A11" s="6">
        <v>5</v>
      </c>
      <c r="B11" s="6" t="s">
        <v>79</v>
      </c>
      <c r="C11" s="16">
        <v>21101</v>
      </c>
      <c r="D11" s="16">
        <v>21100097</v>
      </c>
      <c r="E11" s="75" t="s">
        <v>50</v>
      </c>
      <c r="F11" s="47">
        <f t="shared" si="0"/>
        <v>7.0622084875499995</v>
      </c>
      <c r="G11" s="47">
        <f t="shared" si="1"/>
        <v>7.0622084875499995</v>
      </c>
      <c r="H11" s="47">
        <f t="shared" si="2"/>
        <v>7.0622084875499995</v>
      </c>
      <c r="I11" s="6">
        <v>9</v>
      </c>
      <c r="J11" s="45">
        <v>1</v>
      </c>
      <c r="K11" s="45">
        <f t="shared" si="3"/>
        <v>0.78468983195</v>
      </c>
      <c r="L11" s="6" t="s">
        <v>510</v>
      </c>
      <c r="M11" s="6" t="s">
        <v>2</v>
      </c>
      <c r="N11" s="6">
        <v>9</v>
      </c>
      <c r="O11" s="6"/>
      <c r="P11" s="6"/>
      <c r="Q11" s="6"/>
      <c r="R11" s="6"/>
      <c r="S11" s="6"/>
      <c r="T11" s="6"/>
      <c r="U11" s="6"/>
      <c r="V11" s="6"/>
      <c r="W11" s="6"/>
      <c r="X11" s="6">
        <v>20</v>
      </c>
      <c r="Y11" s="6">
        <v>30</v>
      </c>
      <c r="Z11" s="6">
        <v>50</v>
      </c>
      <c r="AA11" s="62">
        <v>2014</v>
      </c>
      <c r="AB11" s="6">
        <v>0</v>
      </c>
      <c r="AC11" s="6">
        <v>0</v>
      </c>
      <c r="AD11" s="43">
        <v>0</v>
      </c>
      <c r="AE11" s="6" t="s">
        <v>77</v>
      </c>
    </row>
    <row r="12" spans="1:31" s="2" customFormat="1" ht="30" hidden="1">
      <c r="A12" s="6">
        <v>6</v>
      </c>
      <c r="B12" s="6" t="s">
        <v>79</v>
      </c>
      <c r="C12" s="16">
        <v>21101</v>
      </c>
      <c r="D12" s="16">
        <v>21100097</v>
      </c>
      <c r="E12" s="75" t="s">
        <v>51</v>
      </c>
      <c r="F12" s="47">
        <f t="shared" si="0"/>
        <v>14.124416975099999</v>
      </c>
      <c r="G12" s="47">
        <f t="shared" si="1"/>
        <v>14.124416975099999</v>
      </c>
      <c r="H12" s="47">
        <f t="shared" si="2"/>
        <v>14.124416975099999</v>
      </c>
      <c r="I12" s="6">
        <v>9</v>
      </c>
      <c r="J12" s="45">
        <v>2</v>
      </c>
      <c r="K12" s="45">
        <f t="shared" si="3"/>
        <v>1.5693796639</v>
      </c>
      <c r="L12" s="6" t="s">
        <v>510</v>
      </c>
      <c r="M12" s="6" t="s">
        <v>2</v>
      </c>
      <c r="N12" s="6">
        <v>9</v>
      </c>
      <c r="O12" s="6"/>
      <c r="P12" s="6"/>
      <c r="Q12" s="6"/>
      <c r="R12" s="6"/>
      <c r="S12" s="6"/>
      <c r="T12" s="6"/>
      <c r="U12" s="6"/>
      <c r="V12" s="6"/>
      <c r="W12" s="6"/>
      <c r="X12" s="6">
        <v>20</v>
      </c>
      <c r="Y12" s="6">
        <v>30</v>
      </c>
      <c r="Z12" s="6">
        <v>50</v>
      </c>
      <c r="AA12" s="62">
        <v>2014</v>
      </c>
      <c r="AB12" s="6">
        <v>0</v>
      </c>
      <c r="AC12" s="6">
        <v>0</v>
      </c>
      <c r="AD12" s="43">
        <v>0</v>
      </c>
      <c r="AE12" s="6" t="s">
        <v>77</v>
      </c>
    </row>
    <row r="13" spans="1:31" s="2" customFormat="1" ht="60" hidden="1">
      <c r="A13" s="6">
        <v>7</v>
      </c>
      <c r="B13" s="6" t="s">
        <v>79</v>
      </c>
      <c r="C13" s="16">
        <v>21101</v>
      </c>
      <c r="D13" s="16">
        <v>21100140</v>
      </c>
      <c r="E13" s="75" t="s">
        <v>382</v>
      </c>
      <c r="F13" s="47">
        <f t="shared" si="0"/>
        <v>2707.1799202275</v>
      </c>
      <c r="G13" s="47">
        <f t="shared" si="1"/>
        <v>2707.1799202275</v>
      </c>
      <c r="H13" s="47">
        <f t="shared" si="2"/>
        <v>2707.1799202275</v>
      </c>
      <c r="I13" s="18">
        <v>150</v>
      </c>
      <c r="J13" s="45">
        <v>23</v>
      </c>
      <c r="K13" s="45">
        <f t="shared" si="3"/>
        <v>18.04786613485</v>
      </c>
      <c r="L13" s="6" t="s">
        <v>511</v>
      </c>
      <c r="M13" s="6" t="s">
        <v>2</v>
      </c>
      <c r="N13" s="6">
        <v>9</v>
      </c>
      <c r="O13" s="6"/>
      <c r="P13" s="6"/>
      <c r="Q13" s="6"/>
      <c r="R13" s="6"/>
      <c r="S13" s="6"/>
      <c r="T13" s="6"/>
      <c r="U13" s="6"/>
      <c r="V13" s="6"/>
      <c r="W13" s="6"/>
      <c r="X13" s="6">
        <v>20</v>
      </c>
      <c r="Y13" s="6">
        <v>30</v>
      </c>
      <c r="Z13" s="6">
        <v>50</v>
      </c>
      <c r="AA13" s="62">
        <v>2014</v>
      </c>
      <c r="AB13" s="6">
        <v>0</v>
      </c>
      <c r="AC13" s="6">
        <v>0</v>
      </c>
      <c r="AD13" s="43">
        <v>0</v>
      </c>
      <c r="AE13" s="6" t="s">
        <v>77</v>
      </c>
    </row>
    <row r="14" spans="1:31" s="2" customFormat="1" ht="60" hidden="1">
      <c r="A14" s="6">
        <v>8</v>
      </c>
      <c r="B14" s="6" t="s">
        <v>79</v>
      </c>
      <c r="C14" s="16">
        <v>21101</v>
      </c>
      <c r="D14" s="16">
        <v>21100140</v>
      </c>
      <c r="E14" s="75" t="s">
        <v>163</v>
      </c>
      <c r="F14" s="47">
        <f t="shared" si="0"/>
        <v>6767.94980056875</v>
      </c>
      <c r="G14" s="47">
        <f t="shared" si="1"/>
        <v>6767.94980056875</v>
      </c>
      <c r="H14" s="47">
        <f t="shared" si="2"/>
        <v>6767.94980056875</v>
      </c>
      <c r="I14" s="6">
        <v>375</v>
      </c>
      <c r="J14" s="45">
        <v>23</v>
      </c>
      <c r="K14" s="45">
        <f t="shared" si="3"/>
        <v>18.04786613485</v>
      </c>
      <c r="L14" s="6" t="s">
        <v>511</v>
      </c>
      <c r="M14" s="6" t="s">
        <v>2</v>
      </c>
      <c r="N14" s="6">
        <v>9</v>
      </c>
      <c r="O14" s="6"/>
      <c r="P14" s="6"/>
      <c r="Q14" s="6"/>
      <c r="R14" s="6"/>
      <c r="S14" s="6"/>
      <c r="T14" s="6"/>
      <c r="U14" s="6"/>
      <c r="V14" s="6"/>
      <c r="W14" s="6"/>
      <c r="X14" s="6">
        <v>20</v>
      </c>
      <c r="Y14" s="6">
        <v>30</v>
      </c>
      <c r="Z14" s="6">
        <v>50</v>
      </c>
      <c r="AA14" s="62">
        <v>2014</v>
      </c>
      <c r="AB14" s="6">
        <v>0</v>
      </c>
      <c r="AC14" s="6">
        <v>0</v>
      </c>
      <c r="AD14" s="43">
        <v>0</v>
      </c>
      <c r="AE14" s="6" t="s">
        <v>77</v>
      </c>
    </row>
    <row r="15" spans="1:31" s="2" customFormat="1" ht="45" hidden="1">
      <c r="A15" s="6">
        <v>9</v>
      </c>
      <c r="B15" s="6" t="s">
        <v>79</v>
      </c>
      <c r="C15" s="16">
        <v>21101</v>
      </c>
      <c r="D15" s="16">
        <v>21100018</v>
      </c>
      <c r="E15" s="75" t="s">
        <v>267</v>
      </c>
      <c r="F15" s="47">
        <f t="shared" si="0"/>
        <v>9156.54564902455</v>
      </c>
      <c r="G15" s="47">
        <f t="shared" si="1"/>
        <v>9156.54564902455</v>
      </c>
      <c r="H15" s="47">
        <f t="shared" si="2"/>
        <v>9156.54564902455</v>
      </c>
      <c r="I15" s="6">
        <v>7</v>
      </c>
      <c r="J15" s="45">
        <v>1667</v>
      </c>
      <c r="K15" s="45">
        <f t="shared" si="3"/>
        <v>1308.07794986065</v>
      </c>
      <c r="L15" s="6" t="s">
        <v>511</v>
      </c>
      <c r="M15" s="6" t="s">
        <v>2</v>
      </c>
      <c r="N15" s="6">
        <v>9</v>
      </c>
      <c r="O15" s="6"/>
      <c r="P15" s="6"/>
      <c r="Q15" s="6"/>
      <c r="R15" s="6"/>
      <c r="S15" s="6"/>
      <c r="T15" s="6"/>
      <c r="U15" s="6"/>
      <c r="V15" s="6"/>
      <c r="W15" s="6"/>
      <c r="X15" s="6">
        <v>20</v>
      </c>
      <c r="Y15" s="6">
        <v>30</v>
      </c>
      <c r="Z15" s="6">
        <v>50</v>
      </c>
      <c r="AA15" s="62">
        <v>2014</v>
      </c>
      <c r="AB15" s="6">
        <v>0</v>
      </c>
      <c r="AC15" s="6">
        <v>0</v>
      </c>
      <c r="AD15" s="43">
        <v>0</v>
      </c>
      <c r="AE15" s="6" t="s">
        <v>77</v>
      </c>
    </row>
    <row r="16" spans="1:31" s="2" customFormat="1" ht="45" hidden="1">
      <c r="A16" s="6">
        <v>10</v>
      </c>
      <c r="B16" s="6" t="s">
        <v>79</v>
      </c>
      <c r="C16" s="16">
        <v>21101</v>
      </c>
      <c r="D16" s="16">
        <v>21100025</v>
      </c>
      <c r="E16" s="75" t="s">
        <v>166</v>
      </c>
      <c r="F16" s="47">
        <f t="shared" si="0"/>
        <v>466.1057601783</v>
      </c>
      <c r="G16" s="47">
        <f t="shared" si="1"/>
        <v>466.1057601783</v>
      </c>
      <c r="H16" s="47">
        <f t="shared" si="2"/>
        <v>466.1057601783</v>
      </c>
      <c r="I16" s="6">
        <v>22</v>
      </c>
      <c r="J16" s="45">
        <v>27</v>
      </c>
      <c r="K16" s="45">
        <f t="shared" si="3"/>
        <v>21.18662546265</v>
      </c>
      <c r="L16" s="6" t="s">
        <v>511</v>
      </c>
      <c r="M16" s="6" t="s">
        <v>2</v>
      </c>
      <c r="N16" s="6">
        <v>9</v>
      </c>
      <c r="O16" s="6"/>
      <c r="P16" s="6"/>
      <c r="Q16" s="6"/>
      <c r="R16" s="6"/>
      <c r="S16" s="6"/>
      <c r="T16" s="6"/>
      <c r="U16" s="6"/>
      <c r="V16" s="6"/>
      <c r="W16" s="6"/>
      <c r="X16" s="6">
        <v>20</v>
      </c>
      <c r="Y16" s="6">
        <v>30</v>
      </c>
      <c r="Z16" s="6">
        <v>50</v>
      </c>
      <c r="AA16" s="62">
        <v>2014</v>
      </c>
      <c r="AB16" s="6">
        <v>0</v>
      </c>
      <c r="AC16" s="6">
        <v>0</v>
      </c>
      <c r="AD16" s="43">
        <v>0</v>
      </c>
      <c r="AE16" s="6" t="s">
        <v>77</v>
      </c>
    </row>
    <row r="17" spans="1:31" s="2" customFormat="1" ht="30" hidden="1">
      <c r="A17" s="6">
        <v>11</v>
      </c>
      <c r="B17" s="6" t="s">
        <v>79</v>
      </c>
      <c r="C17" s="16">
        <v>21101</v>
      </c>
      <c r="D17" s="16">
        <v>21100025</v>
      </c>
      <c r="E17" s="75" t="s">
        <v>71</v>
      </c>
      <c r="F17" s="47">
        <f t="shared" si="0"/>
        <v>155.36858672609998</v>
      </c>
      <c r="G17" s="47">
        <f t="shared" si="1"/>
        <v>155.36858672609998</v>
      </c>
      <c r="H17" s="47">
        <f t="shared" si="2"/>
        <v>155.36858672609998</v>
      </c>
      <c r="I17" s="6">
        <v>22</v>
      </c>
      <c r="J17" s="45">
        <v>9</v>
      </c>
      <c r="K17" s="45">
        <f t="shared" si="3"/>
        <v>7.0622084875499995</v>
      </c>
      <c r="L17" s="6" t="s">
        <v>511</v>
      </c>
      <c r="M17" s="6" t="s">
        <v>2</v>
      </c>
      <c r="N17" s="6">
        <v>9</v>
      </c>
      <c r="O17" s="6"/>
      <c r="P17" s="6"/>
      <c r="Q17" s="6"/>
      <c r="R17" s="6"/>
      <c r="S17" s="6"/>
      <c r="T17" s="6"/>
      <c r="U17" s="6"/>
      <c r="V17" s="6"/>
      <c r="W17" s="6"/>
      <c r="X17" s="6">
        <v>20</v>
      </c>
      <c r="Y17" s="6">
        <v>30</v>
      </c>
      <c r="Z17" s="6">
        <v>50</v>
      </c>
      <c r="AA17" s="62">
        <v>2014</v>
      </c>
      <c r="AB17" s="6">
        <v>0</v>
      </c>
      <c r="AC17" s="6">
        <v>0</v>
      </c>
      <c r="AD17" s="43">
        <v>0</v>
      </c>
      <c r="AE17" s="6" t="s">
        <v>77</v>
      </c>
    </row>
    <row r="18" spans="1:31" s="2" customFormat="1" ht="45" hidden="1">
      <c r="A18" s="6">
        <v>12</v>
      </c>
      <c r="B18" s="6" t="s">
        <v>79</v>
      </c>
      <c r="C18" s="16">
        <v>21101</v>
      </c>
      <c r="D18" s="16">
        <v>21100140</v>
      </c>
      <c r="E18" s="75" t="s">
        <v>383</v>
      </c>
      <c r="F18" s="47">
        <f t="shared" si="0"/>
        <v>2354.06949585</v>
      </c>
      <c r="G18" s="47">
        <f t="shared" si="1"/>
        <v>2354.06949585</v>
      </c>
      <c r="H18" s="47">
        <f t="shared" si="2"/>
        <v>2354.06949585</v>
      </c>
      <c r="I18" s="6">
        <v>300</v>
      </c>
      <c r="J18" s="45">
        <v>10</v>
      </c>
      <c r="K18" s="45">
        <f t="shared" si="3"/>
        <v>7.846898319499999</v>
      </c>
      <c r="L18" s="6" t="s">
        <v>511</v>
      </c>
      <c r="M18" s="6" t="s">
        <v>2</v>
      </c>
      <c r="N18" s="6">
        <v>9</v>
      </c>
      <c r="O18" s="6"/>
      <c r="P18" s="6"/>
      <c r="Q18" s="6"/>
      <c r="R18" s="6"/>
      <c r="S18" s="6"/>
      <c r="T18" s="6"/>
      <c r="U18" s="6"/>
      <c r="V18" s="6"/>
      <c r="W18" s="6"/>
      <c r="X18" s="6">
        <v>20</v>
      </c>
      <c r="Y18" s="6">
        <v>30</v>
      </c>
      <c r="Z18" s="6">
        <v>50</v>
      </c>
      <c r="AA18" s="62">
        <v>2014</v>
      </c>
      <c r="AB18" s="6">
        <v>0</v>
      </c>
      <c r="AC18" s="6">
        <v>0</v>
      </c>
      <c r="AD18" s="43">
        <v>0</v>
      </c>
      <c r="AE18" s="6" t="s">
        <v>77</v>
      </c>
    </row>
    <row r="19" spans="1:31" s="2" customFormat="1" ht="45" hidden="1">
      <c r="A19" s="6">
        <v>13</v>
      </c>
      <c r="B19" s="6" t="s">
        <v>79</v>
      </c>
      <c r="C19" s="16">
        <v>21101</v>
      </c>
      <c r="D19" s="16">
        <v>21100025</v>
      </c>
      <c r="E19" s="75" t="s">
        <v>384</v>
      </c>
      <c r="F19" s="47">
        <f t="shared" si="0"/>
        <v>2354.06949585</v>
      </c>
      <c r="G19" s="47">
        <f t="shared" si="1"/>
        <v>2354.06949585</v>
      </c>
      <c r="H19" s="47">
        <f t="shared" si="2"/>
        <v>2354.06949585</v>
      </c>
      <c r="I19" s="6">
        <v>300</v>
      </c>
      <c r="J19" s="45">
        <v>10</v>
      </c>
      <c r="K19" s="45">
        <f t="shared" si="3"/>
        <v>7.846898319499999</v>
      </c>
      <c r="L19" s="6" t="s">
        <v>511</v>
      </c>
      <c r="M19" s="6" t="s">
        <v>2</v>
      </c>
      <c r="N19" s="6">
        <v>9</v>
      </c>
      <c r="O19" s="6"/>
      <c r="P19" s="6"/>
      <c r="Q19" s="6"/>
      <c r="R19" s="6"/>
      <c r="S19" s="6"/>
      <c r="T19" s="6"/>
      <c r="U19" s="6"/>
      <c r="V19" s="6"/>
      <c r="W19" s="6"/>
      <c r="X19" s="6">
        <v>20</v>
      </c>
      <c r="Y19" s="6">
        <v>30</v>
      </c>
      <c r="Z19" s="6">
        <v>50</v>
      </c>
      <c r="AA19" s="62">
        <v>2014</v>
      </c>
      <c r="AB19" s="6">
        <v>0</v>
      </c>
      <c r="AC19" s="6">
        <v>0</v>
      </c>
      <c r="AD19" s="43">
        <v>0</v>
      </c>
      <c r="AE19" s="6" t="s">
        <v>77</v>
      </c>
    </row>
    <row r="20" spans="1:31" s="2" customFormat="1" ht="30" hidden="1">
      <c r="A20" s="6">
        <v>14</v>
      </c>
      <c r="B20" s="6" t="s">
        <v>79</v>
      </c>
      <c r="C20" s="16">
        <v>21101</v>
      </c>
      <c r="D20" s="16">
        <v>21100025</v>
      </c>
      <c r="E20" s="75" t="s">
        <v>309</v>
      </c>
      <c r="F20" s="47">
        <f t="shared" si="0"/>
        <v>1567.8102842361</v>
      </c>
      <c r="G20" s="47">
        <f t="shared" si="1"/>
        <v>1567.8102842361</v>
      </c>
      <c r="H20" s="47">
        <f t="shared" si="2"/>
        <v>1567.8102842361</v>
      </c>
      <c r="I20" s="6">
        <v>37</v>
      </c>
      <c r="J20" s="45">
        <v>54</v>
      </c>
      <c r="K20" s="45">
        <f t="shared" si="3"/>
        <v>42.3732509253</v>
      </c>
      <c r="L20" s="6" t="s">
        <v>511</v>
      </c>
      <c r="M20" s="6" t="s">
        <v>2</v>
      </c>
      <c r="N20" s="6">
        <v>9</v>
      </c>
      <c r="O20" s="6"/>
      <c r="P20" s="6"/>
      <c r="Q20" s="6"/>
      <c r="R20" s="6"/>
      <c r="S20" s="6"/>
      <c r="T20" s="6"/>
      <c r="U20" s="6"/>
      <c r="V20" s="6"/>
      <c r="W20" s="6"/>
      <c r="X20" s="6">
        <v>20</v>
      </c>
      <c r="Y20" s="6">
        <v>30</v>
      </c>
      <c r="Z20" s="6">
        <v>50</v>
      </c>
      <c r="AA20" s="62">
        <v>2014</v>
      </c>
      <c r="AB20" s="6">
        <v>0</v>
      </c>
      <c r="AC20" s="6">
        <v>0</v>
      </c>
      <c r="AD20" s="43">
        <v>0</v>
      </c>
      <c r="AE20" s="6" t="s">
        <v>77</v>
      </c>
    </row>
    <row r="21" spans="1:31" s="2" customFormat="1" ht="30" hidden="1">
      <c r="A21" s="6">
        <v>15</v>
      </c>
      <c r="B21" s="6" t="s">
        <v>79</v>
      </c>
      <c r="C21" s="16">
        <v>21101</v>
      </c>
      <c r="D21" s="16">
        <v>21100025</v>
      </c>
      <c r="E21" s="75" t="s">
        <v>70</v>
      </c>
      <c r="F21" s="47">
        <f t="shared" si="0"/>
        <v>3531.104243775</v>
      </c>
      <c r="G21" s="47">
        <f t="shared" si="1"/>
        <v>3531.104243775</v>
      </c>
      <c r="H21" s="47">
        <f t="shared" si="2"/>
        <v>3531.104243775</v>
      </c>
      <c r="I21" s="6">
        <v>375</v>
      </c>
      <c r="J21" s="45">
        <v>12</v>
      </c>
      <c r="K21" s="45">
        <f t="shared" si="3"/>
        <v>9.4162779834</v>
      </c>
      <c r="L21" s="6" t="s">
        <v>511</v>
      </c>
      <c r="M21" s="6" t="s">
        <v>2</v>
      </c>
      <c r="N21" s="6">
        <v>9</v>
      </c>
      <c r="O21" s="6"/>
      <c r="P21" s="6"/>
      <c r="Q21" s="6"/>
      <c r="R21" s="6"/>
      <c r="S21" s="6"/>
      <c r="T21" s="6"/>
      <c r="U21" s="6"/>
      <c r="V21" s="6"/>
      <c r="W21" s="6"/>
      <c r="X21" s="6">
        <v>20</v>
      </c>
      <c r="Y21" s="6">
        <v>30</v>
      </c>
      <c r="Z21" s="6">
        <v>50</v>
      </c>
      <c r="AA21" s="62">
        <v>2014</v>
      </c>
      <c r="AB21" s="6">
        <v>0</v>
      </c>
      <c r="AC21" s="6">
        <v>0</v>
      </c>
      <c r="AD21" s="43">
        <v>0</v>
      </c>
      <c r="AE21" s="6" t="s">
        <v>77</v>
      </c>
    </row>
    <row r="22" spans="1:31" s="2" customFormat="1" ht="45" hidden="1">
      <c r="A22" s="6">
        <v>16</v>
      </c>
      <c r="B22" s="6" t="s">
        <v>79</v>
      </c>
      <c r="C22" s="16">
        <v>21101</v>
      </c>
      <c r="D22" s="16">
        <v>21100026</v>
      </c>
      <c r="E22" s="75" t="s">
        <v>268</v>
      </c>
      <c r="F22" s="47">
        <f t="shared" si="0"/>
        <v>9416.2779834</v>
      </c>
      <c r="G22" s="47">
        <f t="shared" si="1"/>
        <v>9416.2779834</v>
      </c>
      <c r="H22" s="47">
        <f t="shared" si="2"/>
        <v>9416.2779834</v>
      </c>
      <c r="I22" s="6">
        <v>3000</v>
      </c>
      <c r="J22" s="45">
        <v>4</v>
      </c>
      <c r="K22" s="45">
        <f t="shared" si="3"/>
        <v>3.1387593278</v>
      </c>
      <c r="L22" s="6" t="s">
        <v>512</v>
      </c>
      <c r="M22" s="6" t="s">
        <v>2</v>
      </c>
      <c r="N22" s="6">
        <v>9</v>
      </c>
      <c r="O22" s="6"/>
      <c r="P22" s="6"/>
      <c r="Q22" s="6"/>
      <c r="R22" s="6"/>
      <c r="S22" s="6"/>
      <c r="T22" s="6"/>
      <c r="U22" s="6"/>
      <c r="V22" s="6"/>
      <c r="W22" s="6"/>
      <c r="X22" s="6">
        <v>20</v>
      </c>
      <c r="Y22" s="6">
        <v>30</v>
      </c>
      <c r="Z22" s="6">
        <v>50</v>
      </c>
      <c r="AA22" s="62">
        <v>2014</v>
      </c>
      <c r="AB22" s="6">
        <v>0</v>
      </c>
      <c r="AC22" s="6">
        <v>0</v>
      </c>
      <c r="AD22" s="43">
        <v>0</v>
      </c>
      <c r="AE22" s="6" t="s">
        <v>77</v>
      </c>
    </row>
    <row r="23" spans="1:31" s="2" customFormat="1" ht="45" hidden="1">
      <c r="A23" s="6">
        <v>17</v>
      </c>
      <c r="B23" s="6" t="s">
        <v>79</v>
      </c>
      <c r="C23" s="16">
        <v>21101</v>
      </c>
      <c r="D23" s="16">
        <v>21100026</v>
      </c>
      <c r="E23" s="75" t="s">
        <v>269</v>
      </c>
      <c r="F23" s="47">
        <f t="shared" si="0"/>
        <v>14124.416975099999</v>
      </c>
      <c r="G23" s="47">
        <f t="shared" si="1"/>
        <v>14124.416975099999</v>
      </c>
      <c r="H23" s="47">
        <f t="shared" si="2"/>
        <v>14124.416975099999</v>
      </c>
      <c r="I23" s="6">
        <v>4500</v>
      </c>
      <c r="J23" s="45">
        <v>4</v>
      </c>
      <c r="K23" s="45">
        <f t="shared" si="3"/>
        <v>3.1387593278</v>
      </c>
      <c r="L23" s="6" t="s">
        <v>512</v>
      </c>
      <c r="M23" s="6" t="s">
        <v>2</v>
      </c>
      <c r="N23" s="6">
        <v>9</v>
      </c>
      <c r="O23" s="6"/>
      <c r="P23" s="6"/>
      <c r="Q23" s="6"/>
      <c r="R23" s="6"/>
      <c r="S23" s="6"/>
      <c r="T23" s="6"/>
      <c r="U23" s="6"/>
      <c r="V23" s="6"/>
      <c r="W23" s="6"/>
      <c r="X23" s="6">
        <v>20</v>
      </c>
      <c r="Y23" s="6">
        <v>30</v>
      </c>
      <c r="Z23" s="6">
        <v>50</v>
      </c>
      <c r="AA23" s="62">
        <v>2014</v>
      </c>
      <c r="AB23" s="6">
        <v>0</v>
      </c>
      <c r="AC23" s="6">
        <v>0</v>
      </c>
      <c r="AD23" s="43">
        <v>0</v>
      </c>
      <c r="AE23" s="6" t="s">
        <v>77</v>
      </c>
    </row>
    <row r="24" spans="1:31" s="2" customFormat="1" ht="30" hidden="1">
      <c r="A24" s="6">
        <v>18</v>
      </c>
      <c r="B24" s="6" t="s">
        <v>79</v>
      </c>
      <c r="C24" s="16">
        <v>21101</v>
      </c>
      <c r="D24" s="16">
        <v>21100026</v>
      </c>
      <c r="E24" s="75" t="s">
        <v>270</v>
      </c>
      <c r="F24" s="47">
        <f t="shared" si="0"/>
        <v>706.220848755</v>
      </c>
      <c r="G24" s="47">
        <f t="shared" si="1"/>
        <v>706.220848755</v>
      </c>
      <c r="H24" s="47">
        <f t="shared" si="2"/>
        <v>706.220848755</v>
      </c>
      <c r="I24" s="6">
        <v>300</v>
      </c>
      <c r="J24" s="45">
        <v>3</v>
      </c>
      <c r="K24" s="45">
        <f t="shared" si="3"/>
        <v>2.35406949585</v>
      </c>
      <c r="L24" s="6" t="s">
        <v>512</v>
      </c>
      <c r="M24" s="6" t="s">
        <v>2</v>
      </c>
      <c r="N24" s="6">
        <v>9</v>
      </c>
      <c r="O24" s="6"/>
      <c r="P24" s="6"/>
      <c r="Q24" s="6"/>
      <c r="R24" s="6"/>
      <c r="S24" s="6"/>
      <c r="T24" s="6"/>
      <c r="U24" s="6"/>
      <c r="V24" s="6"/>
      <c r="W24" s="6"/>
      <c r="X24" s="6">
        <v>20</v>
      </c>
      <c r="Y24" s="6">
        <v>30</v>
      </c>
      <c r="Z24" s="6">
        <v>50</v>
      </c>
      <c r="AA24" s="62">
        <v>2014</v>
      </c>
      <c r="AB24" s="6">
        <v>0</v>
      </c>
      <c r="AC24" s="6">
        <v>0</v>
      </c>
      <c r="AD24" s="43">
        <v>0</v>
      </c>
      <c r="AE24" s="6" t="s">
        <v>77</v>
      </c>
    </row>
    <row r="25" spans="1:31" s="2" customFormat="1" ht="60" hidden="1">
      <c r="A25" s="6">
        <v>19</v>
      </c>
      <c r="B25" s="6" t="s">
        <v>79</v>
      </c>
      <c r="C25" s="16">
        <v>21101</v>
      </c>
      <c r="D25" s="16">
        <v>21100026</v>
      </c>
      <c r="E25" s="75" t="s">
        <v>385</v>
      </c>
      <c r="F25" s="47">
        <f t="shared" si="0"/>
        <v>47.081389916999996</v>
      </c>
      <c r="G25" s="47">
        <f t="shared" si="1"/>
        <v>47.081389916999996</v>
      </c>
      <c r="H25" s="47">
        <f t="shared" si="2"/>
        <v>47.081389916999996</v>
      </c>
      <c r="I25" s="6">
        <v>15</v>
      </c>
      <c r="J25" s="45">
        <v>4</v>
      </c>
      <c r="K25" s="45">
        <f t="shared" si="3"/>
        <v>3.1387593278</v>
      </c>
      <c r="L25" s="6" t="s">
        <v>512</v>
      </c>
      <c r="M25" s="6" t="s">
        <v>2</v>
      </c>
      <c r="N25" s="6">
        <v>9</v>
      </c>
      <c r="O25" s="6"/>
      <c r="P25" s="6"/>
      <c r="Q25" s="6"/>
      <c r="R25" s="6"/>
      <c r="S25" s="6"/>
      <c r="T25" s="6"/>
      <c r="U25" s="6"/>
      <c r="V25" s="6"/>
      <c r="W25" s="6"/>
      <c r="X25" s="6">
        <v>20</v>
      </c>
      <c r="Y25" s="6">
        <v>30</v>
      </c>
      <c r="Z25" s="6">
        <v>50</v>
      </c>
      <c r="AA25" s="62">
        <v>2014</v>
      </c>
      <c r="AB25" s="6">
        <v>0</v>
      </c>
      <c r="AC25" s="6">
        <v>0</v>
      </c>
      <c r="AD25" s="43">
        <v>0</v>
      </c>
      <c r="AE25" s="6" t="s">
        <v>77</v>
      </c>
    </row>
    <row r="26" spans="1:31" s="2" customFormat="1" ht="60" hidden="1">
      <c r="A26" s="6">
        <v>20</v>
      </c>
      <c r="B26" s="6" t="s">
        <v>79</v>
      </c>
      <c r="C26" s="16">
        <v>21101</v>
      </c>
      <c r="D26" s="16">
        <v>21100026</v>
      </c>
      <c r="E26" s="75" t="s">
        <v>386</v>
      </c>
      <c r="F26" s="47">
        <f t="shared" si="0"/>
        <v>1059.3312731325</v>
      </c>
      <c r="G26" s="47">
        <f t="shared" si="1"/>
        <v>1059.3312731325</v>
      </c>
      <c r="H26" s="47">
        <f t="shared" si="2"/>
        <v>1059.3312731325</v>
      </c>
      <c r="I26" s="6">
        <v>1350</v>
      </c>
      <c r="J26" s="45">
        <v>1</v>
      </c>
      <c r="K26" s="45">
        <f t="shared" si="3"/>
        <v>0.78468983195</v>
      </c>
      <c r="L26" s="6" t="s">
        <v>512</v>
      </c>
      <c r="M26" s="6" t="s">
        <v>2</v>
      </c>
      <c r="N26" s="6">
        <v>9</v>
      </c>
      <c r="O26" s="6"/>
      <c r="P26" s="6"/>
      <c r="Q26" s="6"/>
      <c r="R26" s="6"/>
      <c r="S26" s="6"/>
      <c r="T26" s="6"/>
      <c r="U26" s="6"/>
      <c r="V26" s="6"/>
      <c r="W26" s="6"/>
      <c r="X26" s="6">
        <v>20</v>
      </c>
      <c r="Y26" s="6">
        <v>30</v>
      </c>
      <c r="Z26" s="6">
        <v>50</v>
      </c>
      <c r="AA26" s="62">
        <v>2014</v>
      </c>
      <c r="AB26" s="6">
        <v>0</v>
      </c>
      <c r="AC26" s="6">
        <v>0</v>
      </c>
      <c r="AD26" s="43">
        <v>0</v>
      </c>
      <c r="AE26" s="6" t="s">
        <v>77</v>
      </c>
    </row>
    <row r="27" spans="1:31" s="2" customFormat="1" ht="60" hidden="1">
      <c r="A27" s="6">
        <v>21</v>
      </c>
      <c r="B27" s="6" t="s">
        <v>79</v>
      </c>
      <c r="C27" s="16">
        <v>21101</v>
      </c>
      <c r="D27" s="16">
        <v>21100026</v>
      </c>
      <c r="E27" s="75" t="s">
        <v>387</v>
      </c>
      <c r="F27" s="47">
        <f t="shared" si="0"/>
        <v>1588.99690969875</v>
      </c>
      <c r="G27" s="47">
        <f t="shared" si="1"/>
        <v>1588.99690969875</v>
      </c>
      <c r="H27" s="47">
        <f t="shared" si="2"/>
        <v>1588.99690969875</v>
      </c>
      <c r="I27" s="6">
        <v>2025</v>
      </c>
      <c r="J27" s="45">
        <v>1</v>
      </c>
      <c r="K27" s="45">
        <f t="shared" si="3"/>
        <v>0.78468983195</v>
      </c>
      <c r="L27" s="6" t="s">
        <v>512</v>
      </c>
      <c r="M27" s="6" t="s">
        <v>2</v>
      </c>
      <c r="N27" s="6">
        <v>9</v>
      </c>
      <c r="O27" s="6"/>
      <c r="P27" s="6"/>
      <c r="Q27" s="6"/>
      <c r="R27" s="6"/>
      <c r="S27" s="6"/>
      <c r="T27" s="6"/>
      <c r="U27" s="6"/>
      <c r="V27" s="6"/>
      <c r="W27" s="6"/>
      <c r="X27" s="6">
        <v>20</v>
      </c>
      <c r="Y27" s="6">
        <v>30</v>
      </c>
      <c r="Z27" s="6">
        <v>50</v>
      </c>
      <c r="AA27" s="62">
        <v>2014</v>
      </c>
      <c r="AB27" s="6">
        <v>0</v>
      </c>
      <c r="AC27" s="6">
        <v>0</v>
      </c>
      <c r="AD27" s="43">
        <v>0</v>
      </c>
      <c r="AE27" s="6" t="s">
        <v>77</v>
      </c>
    </row>
    <row r="28" spans="1:31" s="2" customFormat="1" ht="75" hidden="1">
      <c r="A28" s="6">
        <v>22</v>
      </c>
      <c r="B28" s="6" t="s">
        <v>79</v>
      </c>
      <c r="C28" s="16">
        <v>21101</v>
      </c>
      <c r="D28" s="16">
        <v>21100026</v>
      </c>
      <c r="E28" s="75" t="s">
        <v>388</v>
      </c>
      <c r="F28" s="47">
        <f t="shared" si="0"/>
        <v>1588.99690969875</v>
      </c>
      <c r="G28" s="47">
        <f t="shared" si="1"/>
        <v>1588.99690969875</v>
      </c>
      <c r="H28" s="47">
        <f t="shared" si="2"/>
        <v>1588.99690969875</v>
      </c>
      <c r="I28" s="6">
        <v>2025</v>
      </c>
      <c r="J28" s="45">
        <v>1</v>
      </c>
      <c r="K28" s="45">
        <f t="shared" si="3"/>
        <v>0.78468983195</v>
      </c>
      <c r="L28" s="6" t="s">
        <v>512</v>
      </c>
      <c r="M28" s="6" t="s">
        <v>2</v>
      </c>
      <c r="N28" s="6">
        <v>9</v>
      </c>
      <c r="O28" s="6"/>
      <c r="P28" s="6"/>
      <c r="Q28" s="6"/>
      <c r="R28" s="6"/>
      <c r="S28" s="6"/>
      <c r="T28" s="6"/>
      <c r="U28" s="6"/>
      <c r="V28" s="6"/>
      <c r="W28" s="6"/>
      <c r="X28" s="6">
        <v>20</v>
      </c>
      <c r="Y28" s="6">
        <v>30</v>
      </c>
      <c r="Z28" s="6">
        <v>50</v>
      </c>
      <c r="AA28" s="62">
        <v>2014</v>
      </c>
      <c r="AB28" s="6">
        <v>0</v>
      </c>
      <c r="AC28" s="6">
        <v>0</v>
      </c>
      <c r="AD28" s="43">
        <v>0</v>
      </c>
      <c r="AE28" s="6" t="s">
        <v>77</v>
      </c>
    </row>
    <row r="29" spans="1:31" s="2" customFormat="1" ht="75" hidden="1">
      <c r="A29" s="6">
        <v>23</v>
      </c>
      <c r="B29" s="6" t="s">
        <v>79</v>
      </c>
      <c r="C29" s="16">
        <v>21101</v>
      </c>
      <c r="D29" s="16">
        <v>21100026</v>
      </c>
      <c r="E29" s="75" t="s">
        <v>389</v>
      </c>
      <c r="F29" s="47">
        <f t="shared" si="0"/>
        <v>1588.99690969875</v>
      </c>
      <c r="G29" s="47">
        <f t="shared" si="1"/>
        <v>1588.99690969875</v>
      </c>
      <c r="H29" s="47">
        <f t="shared" si="2"/>
        <v>1588.99690969875</v>
      </c>
      <c r="I29" s="6">
        <v>2025</v>
      </c>
      <c r="J29" s="45">
        <v>1</v>
      </c>
      <c r="K29" s="45">
        <f t="shared" si="3"/>
        <v>0.78468983195</v>
      </c>
      <c r="L29" s="6" t="s">
        <v>512</v>
      </c>
      <c r="M29" s="6" t="s">
        <v>2</v>
      </c>
      <c r="N29" s="6">
        <v>9</v>
      </c>
      <c r="O29" s="6"/>
      <c r="P29" s="6"/>
      <c r="Q29" s="6"/>
      <c r="R29" s="6"/>
      <c r="S29" s="6"/>
      <c r="T29" s="6"/>
      <c r="U29" s="6"/>
      <c r="V29" s="6"/>
      <c r="W29" s="6"/>
      <c r="X29" s="6">
        <v>20</v>
      </c>
      <c r="Y29" s="6">
        <v>30</v>
      </c>
      <c r="Z29" s="6">
        <v>50</v>
      </c>
      <c r="AA29" s="62">
        <v>2014</v>
      </c>
      <c r="AB29" s="6">
        <v>0</v>
      </c>
      <c r="AC29" s="6">
        <v>0</v>
      </c>
      <c r="AD29" s="43">
        <v>0</v>
      </c>
      <c r="AE29" s="6" t="s">
        <v>77</v>
      </c>
    </row>
    <row r="30" spans="1:31" s="2" customFormat="1" ht="75" hidden="1">
      <c r="A30" s="6">
        <v>24</v>
      </c>
      <c r="B30" s="6" t="s">
        <v>79</v>
      </c>
      <c r="C30" s="16">
        <v>21101</v>
      </c>
      <c r="D30" s="16">
        <v>21100026</v>
      </c>
      <c r="E30" s="75" t="s">
        <v>390</v>
      </c>
      <c r="F30" s="47">
        <f t="shared" si="0"/>
        <v>588.5173739625</v>
      </c>
      <c r="G30" s="47">
        <f t="shared" si="1"/>
        <v>588.5173739625</v>
      </c>
      <c r="H30" s="47">
        <f t="shared" si="2"/>
        <v>588.5173739625</v>
      </c>
      <c r="I30" s="6">
        <v>750</v>
      </c>
      <c r="J30" s="45">
        <v>1</v>
      </c>
      <c r="K30" s="45">
        <f t="shared" si="3"/>
        <v>0.78468983195</v>
      </c>
      <c r="L30" s="6" t="s">
        <v>512</v>
      </c>
      <c r="M30" s="6" t="s">
        <v>2</v>
      </c>
      <c r="N30" s="6">
        <v>9</v>
      </c>
      <c r="O30" s="6"/>
      <c r="P30" s="6"/>
      <c r="Q30" s="6"/>
      <c r="R30" s="6"/>
      <c r="S30" s="6"/>
      <c r="T30" s="6"/>
      <c r="U30" s="6"/>
      <c r="V30" s="6"/>
      <c r="W30" s="6"/>
      <c r="X30" s="6">
        <v>20</v>
      </c>
      <c r="Y30" s="6">
        <v>30</v>
      </c>
      <c r="Z30" s="6">
        <v>50</v>
      </c>
      <c r="AA30" s="62">
        <v>2014</v>
      </c>
      <c r="AB30" s="6">
        <v>0</v>
      </c>
      <c r="AC30" s="6">
        <v>0</v>
      </c>
      <c r="AD30" s="43">
        <v>0</v>
      </c>
      <c r="AE30" s="6" t="s">
        <v>77</v>
      </c>
    </row>
    <row r="31" spans="1:31" s="2" customFormat="1" ht="15" hidden="1">
      <c r="A31" s="6">
        <v>25</v>
      </c>
      <c r="B31" s="6" t="s">
        <v>79</v>
      </c>
      <c r="C31" s="16">
        <v>21101</v>
      </c>
      <c r="D31" s="16">
        <v>21100031</v>
      </c>
      <c r="E31" s="75" t="s">
        <v>310</v>
      </c>
      <c r="F31" s="47">
        <f t="shared" si="0"/>
        <v>117.70347479249999</v>
      </c>
      <c r="G31" s="47">
        <f t="shared" si="1"/>
        <v>117.70347479249999</v>
      </c>
      <c r="H31" s="47">
        <f t="shared" si="2"/>
        <v>117.70347479249999</v>
      </c>
      <c r="I31" s="6">
        <v>30</v>
      </c>
      <c r="J31" s="45">
        <v>5</v>
      </c>
      <c r="K31" s="45">
        <f t="shared" si="3"/>
        <v>3.9234491597499996</v>
      </c>
      <c r="L31" s="6" t="s">
        <v>511</v>
      </c>
      <c r="M31" s="6" t="s">
        <v>2</v>
      </c>
      <c r="N31" s="6">
        <v>9</v>
      </c>
      <c r="O31" s="6"/>
      <c r="P31" s="6"/>
      <c r="Q31" s="6"/>
      <c r="R31" s="6"/>
      <c r="S31" s="6"/>
      <c r="T31" s="6"/>
      <c r="U31" s="6"/>
      <c r="V31" s="6"/>
      <c r="W31" s="6"/>
      <c r="X31" s="6">
        <v>20</v>
      </c>
      <c r="Y31" s="6">
        <v>30</v>
      </c>
      <c r="Z31" s="6">
        <v>50</v>
      </c>
      <c r="AA31" s="62">
        <v>2014</v>
      </c>
      <c r="AB31" s="6">
        <v>0</v>
      </c>
      <c r="AC31" s="6">
        <v>0</v>
      </c>
      <c r="AD31" s="43">
        <v>0</v>
      </c>
      <c r="AE31" s="6" t="s">
        <v>77</v>
      </c>
    </row>
    <row r="32" spans="1:31" s="2" customFormat="1" ht="30" hidden="1">
      <c r="A32" s="6">
        <v>26</v>
      </c>
      <c r="B32" s="6" t="s">
        <v>79</v>
      </c>
      <c r="C32" s="16">
        <v>21101</v>
      </c>
      <c r="D32" s="16">
        <v>21100032</v>
      </c>
      <c r="E32" s="75" t="s">
        <v>235</v>
      </c>
      <c r="F32" s="47">
        <f t="shared" si="0"/>
        <v>6473.6911135875</v>
      </c>
      <c r="G32" s="47">
        <f t="shared" si="1"/>
        <v>6473.6911135875</v>
      </c>
      <c r="H32" s="47">
        <f t="shared" si="2"/>
        <v>6473.6911135875</v>
      </c>
      <c r="I32" s="6">
        <v>375</v>
      </c>
      <c r="J32" s="45">
        <v>22</v>
      </c>
      <c r="K32" s="45">
        <f t="shared" si="3"/>
        <v>17.2631763029</v>
      </c>
      <c r="L32" s="6" t="s">
        <v>512</v>
      </c>
      <c r="M32" s="6" t="s">
        <v>2</v>
      </c>
      <c r="N32" s="6">
        <v>9</v>
      </c>
      <c r="O32" s="6"/>
      <c r="P32" s="6"/>
      <c r="Q32" s="6"/>
      <c r="R32" s="6"/>
      <c r="S32" s="6"/>
      <c r="T32" s="6"/>
      <c r="U32" s="6"/>
      <c r="V32" s="6"/>
      <c r="W32" s="6"/>
      <c r="X32" s="6">
        <v>20</v>
      </c>
      <c r="Y32" s="6">
        <v>30</v>
      </c>
      <c r="Z32" s="6">
        <v>50</v>
      </c>
      <c r="AA32" s="62">
        <v>2014</v>
      </c>
      <c r="AB32" s="6">
        <v>0</v>
      </c>
      <c r="AC32" s="6">
        <v>0</v>
      </c>
      <c r="AD32" s="43">
        <v>0</v>
      </c>
      <c r="AE32" s="6" t="s">
        <v>77</v>
      </c>
    </row>
    <row r="33" spans="1:31" s="2" customFormat="1" ht="30" hidden="1">
      <c r="A33" s="6">
        <v>27</v>
      </c>
      <c r="B33" s="6" t="s">
        <v>79</v>
      </c>
      <c r="C33" s="16">
        <v>21101</v>
      </c>
      <c r="D33" s="16">
        <v>21100034</v>
      </c>
      <c r="E33" s="75" t="s">
        <v>311</v>
      </c>
      <c r="F33" s="47">
        <f t="shared" si="0"/>
        <v>3825.3629307562496</v>
      </c>
      <c r="G33" s="47">
        <f t="shared" si="1"/>
        <v>3825.3629307562496</v>
      </c>
      <c r="H33" s="47">
        <f t="shared" si="2"/>
        <v>3825.3629307562496</v>
      </c>
      <c r="I33" s="6">
        <v>375</v>
      </c>
      <c r="J33" s="45">
        <v>13</v>
      </c>
      <c r="K33" s="45">
        <f t="shared" si="3"/>
        <v>10.20096781535</v>
      </c>
      <c r="L33" s="6" t="s">
        <v>511</v>
      </c>
      <c r="M33" s="6" t="s">
        <v>2</v>
      </c>
      <c r="N33" s="6">
        <v>9</v>
      </c>
      <c r="O33" s="6"/>
      <c r="P33" s="6"/>
      <c r="Q33" s="6"/>
      <c r="R33" s="6"/>
      <c r="S33" s="6"/>
      <c r="T33" s="6"/>
      <c r="U33" s="6"/>
      <c r="V33" s="6"/>
      <c r="W33" s="6"/>
      <c r="X33" s="6">
        <v>20</v>
      </c>
      <c r="Y33" s="6">
        <v>30</v>
      </c>
      <c r="Z33" s="6">
        <v>50</v>
      </c>
      <c r="AA33" s="62">
        <v>2014</v>
      </c>
      <c r="AB33" s="6">
        <v>0</v>
      </c>
      <c r="AC33" s="6">
        <v>0</v>
      </c>
      <c r="AD33" s="43">
        <v>0</v>
      </c>
      <c r="AE33" s="6" t="s">
        <v>77</v>
      </c>
    </row>
    <row r="34" spans="1:31" s="2" customFormat="1" ht="30" hidden="1">
      <c r="A34" s="6">
        <v>28</v>
      </c>
      <c r="B34" s="6" t="s">
        <v>79</v>
      </c>
      <c r="C34" s="16">
        <v>21101</v>
      </c>
      <c r="D34" s="16">
        <v>21100034</v>
      </c>
      <c r="E34" s="75" t="s">
        <v>312</v>
      </c>
      <c r="F34" s="47">
        <f t="shared" si="0"/>
        <v>2295.21775845375</v>
      </c>
      <c r="G34" s="47">
        <f t="shared" si="1"/>
        <v>2295.21775845375</v>
      </c>
      <c r="H34" s="47">
        <f t="shared" si="2"/>
        <v>2295.21775845375</v>
      </c>
      <c r="I34" s="6">
        <v>225</v>
      </c>
      <c r="J34" s="45">
        <v>13</v>
      </c>
      <c r="K34" s="45">
        <f t="shared" si="3"/>
        <v>10.20096781535</v>
      </c>
      <c r="L34" s="6" t="s">
        <v>511</v>
      </c>
      <c r="M34" s="6" t="s">
        <v>2</v>
      </c>
      <c r="N34" s="6">
        <v>9</v>
      </c>
      <c r="O34" s="6"/>
      <c r="P34" s="6"/>
      <c r="Q34" s="6"/>
      <c r="R34" s="6"/>
      <c r="S34" s="6"/>
      <c r="T34" s="6"/>
      <c r="U34" s="6"/>
      <c r="V34" s="6"/>
      <c r="W34" s="6"/>
      <c r="X34" s="6">
        <v>20</v>
      </c>
      <c r="Y34" s="6">
        <v>30</v>
      </c>
      <c r="Z34" s="6">
        <v>50</v>
      </c>
      <c r="AA34" s="62">
        <v>2014</v>
      </c>
      <c r="AB34" s="6">
        <v>0</v>
      </c>
      <c r="AC34" s="6">
        <v>0</v>
      </c>
      <c r="AD34" s="43">
        <v>0</v>
      </c>
      <c r="AE34" s="6" t="s">
        <v>77</v>
      </c>
    </row>
    <row r="35" spans="1:31" s="2" customFormat="1" ht="45" hidden="1">
      <c r="A35" s="6">
        <v>29</v>
      </c>
      <c r="B35" s="6" t="s">
        <v>79</v>
      </c>
      <c r="C35" s="16">
        <v>21101</v>
      </c>
      <c r="D35" s="16">
        <v>23700033</v>
      </c>
      <c r="E35" s="75" t="s">
        <v>236</v>
      </c>
      <c r="F35" s="47">
        <f t="shared" si="0"/>
        <v>5255.067804569149</v>
      </c>
      <c r="G35" s="47">
        <f t="shared" si="1"/>
        <v>5255.067804569149</v>
      </c>
      <c r="H35" s="47">
        <f t="shared" si="2"/>
        <v>5255.067804569149</v>
      </c>
      <c r="I35" s="6">
        <v>37</v>
      </c>
      <c r="J35" s="45">
        <v>181</v>
      </c>
      <c r="K35" s="45">
        <f t="shared" si="3"/>
        <v>142.02885958295</v>
      </c>
      <c r="L35" s="6" t="s">
        <v>511</v>
      </c>
      <c r="M35" s="6" t="s">
        <v>2</v>
      </c>
      <c r="N35" s="6">
        <v>9</v>
      </c>
      <c r="O35" s="6"/>
      <c r="P35" s="6"/>
      <c r="Q35" s="6"/>
      <c r="R35" s="6"/>
      <c r="S35" s="6"/>
      <c r="T35" s="6"/>
      <c r="U35" s="6"/>
      <c r="V35" s="6"/>
      <c r="W35" s="6"/>
      <c r="X35" s="6">
        <v>20</v>
      </c>
      <c r="Y35" s="6">
        <v>30</v>
      </c>
      <c r="Z35" s="6">
        <v>50</v>
      </c>
      <c r="AA35" s="62">
        <v>2014</v>
      </c>
      <c r="AB35" s="6">
        <v>0</v>
      </c>
      <c r="AC35" s="6">
        <v>0</v>
      </c>
      <c r="AD35" s="43">
        <v>0</v>
      </c>
      <c r="AE35" s="6" t="s">
        <v>77</v>
      </c>
    </row>
    <row r="36" spans="1:31" s="2" customFormat="1" ht="15" hidden="1">
      <c r="A36" s="6">
        <v>30</v>
      </c>
      <c r="B36" s="6" t="s">
        <v>79</v>
      </c>
      <c r="C36" s="16">
        <v>21101</v>
      </c>
      <c r="D36" s="16">
        <v>21100036</v>
      </c>
      <c r="E36" s="75" t="s">
        <v>78</v>
      </c>
      <c r="F36" s="47">
        <f t="shared" si="0"/>
        <v>609.70399942515</v>
      </c>
      <c r="G36" s="47">
        <f t="shared" si="1"/>
        <v>609.70399942515</v>
      </c>
      <c r="H36" s="47">
        <f t="shared" si="2"/>
        <v>609.70399942515</v>
      </c>
      <c r="I36" s="6">
        <v>37</v>
      </c>
      <c r="J36" s="45">
        <v>21</v>
      </c>
      <c r="K36" s="45">
        <f t="shared" si="3"/>
        <v>16.47848647095</v>
      </c>
      <c r="L36" s="6" t="s">
        <v>511</v>
      </c>
      <c r="M36" s="6" t="s">
        <v>2</v>
      </c>
      <c r="N36" s="6">
        <v>9</v>
      </c>
      <c r="O36" s="6"/>
      <c r="P36" s="6"/>
      <c r="Q36" s="6"/>
      <c r="R36" s="6"/>
      <c r="S36" s="6"/>
      <c r="T36" s="6"/>
      <c r="U36" s="6"/>
      <c r="V36" s="6"/>
      <c r="W36" s="6"/>
      <c r="X36" s="6">
        <v>20</v>
      </c>
      <c r="Y36" s="6">
        <v>30</v>
      </c>
      <c r="Z36" s="6">
        <v>50</v>
      </c>
      <c r="AA36" s="62">
        <v>2014</v>
      </c>
      <c r="AB36" s="6">
        <v>0</v>
      </c>
      <c r="AC36" s="6">
        <v>0</v>
      </c>
      <c r="AD36" s="43">
        <v>0</v>
      </c>
      <c r="AE36" s="6" t="s">
        <v>77</v>
      </c>
    </row>
    <row r="37" spans="1:31" s="2" customFormat="1" ht="30" hidden="1">
      <c r="A37" s="6">
        <v>31</v>
      </c>
      <c r="B37" s="6" t="s">
        <v>79</v>
      </c>
      <c r="C37" s="16">
        <v>21101</v>
      </c>
      <c r="D37" s="16">
        <v>21100041</v>
      </c>
      <c r="E37" s="75" t="s">
        <v>52</v>
      </c>
      <c r="F37" s="47">
        <f t="shared" si="0"/>
        <v>470.81389916999996</v>
      </c>
      <c r="G37" s="47">
        <f t="shared" si="1"/>
        <v>470.81389916999996</v>
      </c>
      <c r="H37" s="47">
        <f t="shared" si="2"/>
        <v>470.81389916999996</v>
      </c>
      <c r="I37" s="6">
        <v>150</v>
      </c>
      <c r="J37" s="45">
        <v>4</v>
      </c>
      <c r="K37" s="45">
        <f t="shared" si="3"/>
        <v>3.1387593278</v>
      </c>
      <c r="L37" s="6" t="s">
        <v>511</v>
      </c>
      <c r="M37" s="6" t="s">
        <v>2</v>
      </c>
      <c r="N37" s="6">
        <v>9</v>
      </c>
      <c r="O37" s="6"/>
      <c r="P37" s="6"/>
      <c r="Q37" s="6"/>
      <c r="R37" s="6"/>
      <c r="S37" s="6"/>
      <c r="T37" s="6"/>
      <c r="U37" s="6"/>
      <c r="V37" s="6"/>
      <c r="W37" s="6"/>
      <c r="X37" s="6">
        <v>20</v>
      </c>
      <c r="Y37" s="6">
        <v>30</v>
      </c>
      <c r="Z37" s="6">
        <v>50</v>
      </c>
      <c r="AA37" s="62">
        <v>2014</v>
      </c>
      <c r="AB37" s="6">
        <v>0</v>
      </c>
      <c r="AC37" s="6">
        <v>0</v>
      </c>
      <c r="AD37" s="43">
        <v>0</v>
      </c>
      <c r="AE37" s="6" t="s">
        <v>77</v>
      </c>
    </row>
    <row r="38" spans="1:31" s="2" customFormat="1" ht="30" hidden="1">
      <c r="A38" s="6">
        <v>32</v>
      </c>
      <c r="B38" s="6" t="s">
        <v>79</v>
      </c>
      <c r="C38" s="16">
        <v>21101</v>
      </c>
      <c r="D38" s="16">
        <v>21100041</v>
      </c>
      <c r="E38" s="75" t="s">
        <v>116</v>
      </c>
      <c r="F38" s="47">
        <f t="shared" si="0"/>
        <v>42373.2509253</v>
      </c>
      <c r="G38" s="47">
        <f t="shared" si="1"/>
        <v>42373.2509253</v>
      </c>
      <c r="H38" s="47">
        <f t="shared" si="2"/>
        <v>42373.2509253</v>
      </c>
      <c r="I38" s="6">
        <v>2250</v>
      </c>
      <c r="J38" s="45">
        <v>24</v>
      </c>
      <c r="K38" s="45">
        <f t="shared" si="3"/>
        <v>18.8325559668</v>
      </c>
      <c r="L38" s="6" t="s">
        <v>511</v>
      </c>
      <c r="M38" s="6" t="s">
        <v>2</v>
      </c>
      <c r="N38" s="6">
        <v>9</v>
      </c>
      <c r="O38" s="6"/>
      <c r="P38" s="6"/>
      <c r="Q38" s="6"/>
      <c r="R38" s="6"/>
      <c r="S38" s="6"/>
      <c r="T38" s="6"/>
      <c r="U38" s="6"/>
      <c r="V38" s="6"/>
      <c r="W38" s="6"/>
      <c r="X38" s="6">
        <v>20</v>
      </c>
      <c r="Y38" s="6">
        <v>30</v>
      </c>
      <c r="Z38" s="6">
        <v>50</v>
      </c>
      <c r="AA38" s="62">
        <v>2014</v>
      </c>
      <c r="AB38" s="6">
        <v>0</v>
      </c>
      <c r="AC38" s="6">
        <v>0</v>
      </c>
      <c r="AD38" s="43">
        <v>0</v>
      </c>
      <c r="AE38" s="6" t="s">
        <v>77</v>
      </c>
    </row>
    <row r="39" spans="1:31" s="2" customFormat="1" ht="30" hidden="1">
      <c r="A39" s="6">
        <v>33</v>
      </c>
      <c r="B39" s="6" t="s">
        <v>79</v>
      </c>
      <c r="C39" s="16">
        <v>21101</v>
      </c>
      <c r="D39" s="16">
        <v>21100041</v>
      </c>
      <c r="E39" s="75" t="s">
        <v>167</v>
      </c>
      <c r="F39" s="47">
        <f t="shared" si="0"/>
        <v>3961.8989615155497</v>
      </c>
      <c r="G39" s="47">
        <f t="shared" si="1"/>
        <v>3961.8989615155497</v>
      </c>
      <c r="H39" s="47">
        <f t="shared" si="2"/>
        <v>3961.8989615155497</v>
      </c>
      <c r="I39" s="6">
        <v>187</v>
      </c>
      <c r="J39" s="45">
        <v>27</v>
      </c>
      <c r="K39" s="45">
        <f t="shared" si="3"/>
        <v>21.18662546265</v>
      </c>
      <c r="L39" s="6" t="s">
        <v>511</v>
      </c>
      <c r="M39" s="6" t="s">
        <v>2</v>
      </c>
      <c r="N39" s="6">
        <v>9</v>
      </c>
      <c r="O39" s="6"/>
      <c r="P39" s="6"/>
      <c r="Q39" s="6"/>
      <c r="R39" s="6"/>
      <c r="S39" s="6"/>
      <c r="T39" s="6"/>
      <c r="U39" s="6"/>
      <c r="V39" s="6"/>
      <c r="W39" s="6"/>
      <c r="X39" s="6">
        <v>20</v>
      </c>
      <c r="Y39" s="6">
        <v>30</v>
      </c>
      <c r="Z39" s="6">
        <v>50</v>
      </c>
      <c r="AA39" s="62">
        <v>2014</v>
      </c>
      <c r="AB39" s="6">
        <v>0</v>
      </c>
      <c r="AC39" s="6">
        <v>0</v>
      </c>
      <c r="AD39" s="43">
        <v>0</v>
      </c>
      <c r="AE39" s="6" t="s">
        <v>77</v>
      </c>
    </row>
    <row r="40" spans="1:31" s="2" customFormat="1" ht="30" hidden="1">
      <c r="A40" s="6">
        <v>34</v>
      </c>
      <c r="B40" s="6" t="s">
        <v>79</v>
      </c>
      <c r="C40" s="16">
        <v>21101</v>
      </c>
      <c r="D40" s="16">
        <v>21100041</v>
      </c>
      <c r="E40" s="75" t="s">
        <v>168</v>
      </c>
      <c r="F40" s="47">
        <f t="shared" si="0"/>
        <v>725.8380945537499</v>
      </c>
      <c r="G40" s="47">
        <f t="shared" si="1"/>
        <v>725.8380945537499</v>
      </c>
      <c r="H40" s="47">
        <f t="shared" si="2"/>
        <v>725.8380945537499</v>
      </c>
      <c r="I40" s="6">
        <v>37</v>
      </c>
      <c r="J40" s="45">
        <v>25</v>
      </c>
      <c r="K40" s="45">
        <f t="shared" si="3"/>
        <v>19.617245798749998</v>
      </c>
      <c r="L40" s="6" t="s">
        <v>511</v>
      </c>
      <c r="M40" s="6" t="s">
        <v>2</v>
      </c>
      <c r="N40" s="6">
        <v>9</v>
      </c>
      <c r="O40" s="6"/>
      <c r="P40" s="6"/>
      <c r="Q40" s="6"/>
      <c r="R40" s="6"/>
      <c r="S40" s="6"/>
      <c r="T40" s="6"/>
      <c r="U40" s="6"/>
      <c r="V40" s="6"/>
      <c r="W40" s="6"/>
      <c r="X40" s="6">
        <v>20</v>
      </c>
      <c r="Y40" s="6">
        <v>30</v>
      </c>
      <c r="Z40" s="6">
        <v>50</v>
      </c>
      <c r="AA40" s="62">
        <v>2014</v>
      </c>
      <c r="AB40" s="6">
        <v>0</v>
      </c>
      <c r="AC40" s="6">
        <v>0</v>
      </c>
      <c r="AD40" s="43">
        <v>0</v>
      </c>
      <c r="AE40" s="6" t="s">
        <v>77</v>
      </c>
    </row>
    <row r="41" spans="1:31" s="2" customFormat="1" ht="30" hidden="1">
      <c r="A41" s="6">
        <v>35</v>
      </c>
      <c r="B41" s="6" t="s">
        <v>79</v>
      </c>
      <c r="C41" s="16">
        <v>21101</v>
      </c>
      <c r="D41" s="16">
        <v>27100046</v>
      </c>
      <c r="E41" s="75" t="s">
        <v>372</v>
      </c>
      <c r="F41" s="47">
        <f t="shared" si="0"/>
        <v>50023.9767868125</v>
      </c>
      <c r="G41" s="47">
        <f t="shared" si="1"/>
        <v>50023.9767868125</v>
      </c>
      <c r="H41" s="47">
        <f t="shared" si="2"/>
        <v>50023.9767868125</v>
      </c>
      <c r="I41" s="6">
        <v>750</v>
      </c>
      <c r="J41" s="45">
        <v>85</v>
      </c>
      <c r="K41" s="45">
        <f t="shared" si="3"/>
        <v>66.69863571575</v>
      </c>
      <c r="L41" s="6" t="s">
        <v>511</v>
      </c>
      <c r="M41" s="6" t="s">
        <v>2</v>
      </c>
      <c r="N41" s="6">
        <v>9</v>
      </c>
      <c r="O41" s="6"/>
      <c r="P41" s="6"/>
      <c r="Q41" s="6"/>
      <c r="R41" s="6"/>
      <c r="S41" s="6"/>
      <c r="T41" s="6"/>
      <c r="U41" s="6"/>
      <c r="V41" s="6"/>
      <c r="W41" s="6"/>
      <c r="X41" s="6">
        <v>20</v>
      </c>
      <c r="Y41" s="6">
        <v>30</v>
      </c>
      <c r="Z41" s="6">
        <v>50</v>
      </c>
      <c r="AA41" s="62">
        <v>2014</v>
      </c>
      <c r="AB41" s="6">
        <v>0</v>
      </c>
      <c r="AC41" s="6">
        <v>0</v>
      </c>
      <c r="AD41" s="43">
        <v>0</v>
      </c>
      <c r="AE41" s="6" t="s">
        <v>77</v>
      </c>
    </row>
    <row r="42" spans="1:31" s="2" customFormat="1" ht="30" hidden="1">
      <c r="A42" s="6">
        <v>36</v>
      </c>
      <c r="B42" s="6" t="s">
        <v>79</v>
      </c>
      <c r="C42" s="16">
        <v>21101</v>
      </c>
      <c r="D42" s="16">
        <v>27100046</v>
      </c>
      <c r="E42" s="75" t="s">
        <v>373</v>
      </c>
      <c r="F42" s="47">
        <f t="shared" si="0"/>
        <v>11299.53358008</v>
      </c>
      <c r="G42" s="47">
        <f t="shared" si="1"/>
        <v>11299.53358008</v>
      </c>
      <c r="H42" s="47">
        <f t="shared" si="2"/>
        <v>11299.53358008</v>
      </c>
      <c r="I42" s="6">
        <v>75</v>
      </c>
      <c r="J42" s="45">
        <v>192</v>
      </c>
      <c r="K42" s="45">
        <f t="shared" si="3"/>
        <v>150.6604477344</v>
      </c>
      <c r="L42" s="6" t="s">
        <v>511</v>
      </c>
      <c r="M42" s="6" t="s">
        <v>2</v>
      </c>
      <c r="N42" s="6">
        <v>9</v>
      </c>
      <c r="O42" s="6"/>
      <c r="P42" s="6"/>
      <c r="Q42" s="6"/>
      <c r="R42" s="6"/>
      <c r="S42" s="6"/>
      <c r="T42" s="6"/>
      <c r="U42" s="6"/>
      <c r="V42" s="6"/>
      <c r="W42" s="6"/>
      <c r="X42" s="6">
        <v>20</v>
      </c>
      <c r="Y42" s="6">
        <v>30</v>
      </c>
      <c r="Z42" s="6">
        <v>50</v>
      </c>
      <c r="AA42" s="62">
        <v>2014</v>
      </c>
      <c r="AB42" s="6">
        <v>0</v>
      </c>
      <c r="AC42" s="6">
        <v>0</v>
      </c>
      <c r="AD42" s="43">
        <v>0</v>
      </c>
      <c r="AE42" s="6" t="s">
        <v>77</v>
      </c>
    </row>
    <row r="43" spans="1:31" s="2" customFormat="1" ht="30" hidden="1">
      <c r="A43" s="6">
        <v>37</v>
      </c>
      <c r="B43" s="6" t="s">
        <v>79</v>
      </c>
      <c r="C43" s="16">
        <v>21101</v>
      </c>
      <c r="D43" s="16">
        <v>21100041</v>
      </c>
      <c r="E43" s="75" t="s">
        <v>169</v>
      </c>
      <c r="F43" s="47">
        <f t="shared" si="0"/>
        <v>1177.034747925</v>
      </c>
      <c r="G43" s="47">
        <f t="shared" si="1"/>
        <v>1177.034747925</v>
      </c>
      <c r="H43" s="47">
        <f t="shared" si="2"/>
        <v>1177.034747925</v>
      </c>
      <c r="I43" s="6">
        <v>150</v>
      </c>
      <c r="J43" s="45">
        <v>10</v>
      </c>
      <c r="K43" s="45">
        <f t="shared" si="3"/>
        <v>7.846898319499999</v>
      </c>
      <c r="L43" s="6" t="s">
        <v>511</v>
      </c>
      <c r="M43" s="6" t="s">
        <v>2</v>
      </c>
      <c r="N43" s="6">
        <v>9</v>
      </c>
      <c r="O43" s="6"/>
      <c r="P43" s="6"/>
      <c r="Q43" s="6"/>
      <c r="R43" s="6"/>
      <c r="S43" s="6"/>
      <c r="T43" s="6"/>
      <c r="U43" s="6"/>
      <c r="V43" s="6"/>
      <c r="W43" s="6"/>
      <c r="X43" s="6">
        <v>20</v>
      </c>
      <c r="Y43" s="6">
        <v>30</v>
      </c>
      <c r="Z43" s="6">
        <v>50</v>
      </c>
      <c r="AA43" s="62">
        <v>2014</v>
      </c>
      <c r="AB43" s="6">
        <v>0</v>
      </c>
      <c r="AC43" s="6">
        <v>0</v>
      </c>
      <c r="AD43" s="43">
        <v>0</v>
      </c>
      <c r="AE43" s="6" t="s">
        <v>77</v>
      </c>
    </row>
    <row r="44" spans="1:31" s="2" customFormat="1" ht="30" hidden="1">
      <c r="A44" s="6">
        <v>38</v>
      </c>
      <c r="B44" s="6" t="s">
        <v>79</v>
      </c>
      <c r="C44" s="16">
        <v>21101</v>
      </c>
      <c r="D44" s="16">
        <v>21100041</v>
      </c>
      <c r="E44" s="75" t="s">
        <v>53</v>
      </c>
      <c r="F44" s="47">
        <f t="shared" si="0"/>
        <v>1177.034747925</v>
      </c>
      <c r="G44" s="47">
        <f t="shared" si="1"/>
        <v>1177.034747925</v>
      </c>
      <c r="H44" s="47">
        <f t="shared" si="2"/>
        <v>1177.034747925</v>
      </c>
      <c r="I44" s="6">
        <v>375</v>
      </c>
      <c r="J44" s="45">
        <v>4</v>
      </c>
      <c r="K44" s="45">
        <f t="shared" si="3"/>
        <v>3.1387593278</v>
      </c>
      <c r="L44" s="6" t="s">
        <v>511</v>
      </c>
      <c r="M44" s="6" t="s">
        <v>2</v>
      </c>
      <c r="N44" s="6">
        <v>9</v>
      </c>
      <c r="O44" s="6"/>
      <c r="P44" s="6"/>
      <c r="Q44" s="6"/>
      <c r="R44" s="6"/>
      <c r="S44" s="6"/>
      <c r="T44" s="6"/>
      <c r="U44" s="6"/>
      <c r="V44" s="6"/>
      <c r="W44" s="6"/>
      <c r="X44" s="6">
        <v>20</v>
      </c>
      <c r="Y44" s="6">
        <v>30</v>
      </c>
      <c r="Z44" s="6">
        <v>50</v>
      </c>
      <c r="AA44" s="62">
        <v>2014</v>
      </c>
      <c r="AB44" s="6">
        <v>0</v>
      </c>
      <c r="AC44" s="6">
        <v>0</v>
      </c>
      <c r="AD44" s="43">
        <v>0</v>
      </c>
      <c r="AE44" s="6" t="s">
        <v>77</v>
      </c>
    </row>
    <row r="45" spans="1:31" s="2" customFormat="1" ht="75" hidden="1">
      <c r="A45" s="6">
        <v>39</v>
      </c>
      <c r="B45" s="6" t="s">
        <v>79</v>
      </c>
      <c r="C45" s="16">
        <v>21101</v>
      </c>
      <c r="D45" s="16">
        <v>21100041</v>
      </c>
      <c r="E45" s="75" t="s">
        <v>313</v>
      </c>
      <c r="F45" s="47">
        <f t="shared" si="0"/>
        <v>5414.359840455</v>
      </c>
      <c r="G45" s="47">
        <f t="shared" si="1"/>
        <v>5414.359840455</v>
      </c>
      <c r="H45" s="47">
        <f t="shared" si="2"/>
        <v>5414.359840455</v>
      </c>
      <c r="I45" s="6">
        <v>300</v>
      </c>
      <c r="J45" s="45">
        <v>23</v>
      </c>
      <c r="K45" s="45">
        <f t="shared" si="3"/>
        <v>18.04786613485</v>
      </c>
      <c r="L45" s="6" t="s">
        <v>511</v>
      </c>
      <c r="M45" s="6" t="s">
        <v>2</v>
      </c>
      <c r="N45" s="6">
        <v>9</v>
      </c>
      <c r="O45" s="6"/>
      <c r="P45" s="6"/>
      <c r="Q45" s="6"/>
      <c r="R45" s="6"/>
      <c r="S45" s="6"/>
      <c r="T45" s="6"/>
      <c r="U45" s="6"/>
      <c r="V45" s="6"/>
      <c r="W45" s="6"/>
      <c r="X45" s="6">
        <v>20</v>
      </c>
      <c r="Y45" s="6">
        <v>30</v>
      </c>
      <c r="Z45" s="6">
        <v>50</v>
      </c>
      <c r="AA45" s="62">
        <v>2014</v>
      </c>
      <c r="AB45" s="6">
        <v>0</v>
      </c>
      <c r="AC45" s="6">
        <v>0</v>
      </c>
      <c r="AD45" s="43">
        <v>0</v>
      </c>
      <c r="AE45" s="6" t="s">
        <v>77</v>
      </c>
    </row>
    <row r="46" spans="1:31" s="2" customFormat="1" ht="75" hidden="1">
      <c r="A46" s="6">
        <v>40</v>
      </c>
      <c r="B46" s="6" t="s">
        <v>79</v>
      </c>
      <c r="C46" s="16">
        <v>21101</v>
      </c>
      <c r="D46" s="16">
        <v>21100041</v>
      </c>
      <c r="E46" s="75" t="s">
        <v>314</v>
      </c>
      <c r="F46" s="47">
        <f t="shared" si="0"/>
        <v>7195.605758981499</v>
      </c>
      <c r="G46" s="47">
        <f t="shared" si="1"/>
        <v>7195.605758981499</v>
      </c>
      <c r="H46" s="47">
        <f t="shared" si="2"/>
        <v>7195.605758981499</v>
      </c>
      <c r="I46" s="6">
        <v>262</v>
      </c>
      <c r="J46" s="45">
        <v>35</v>
      </c>
      <c r="K46" s="45">
        <f t="shared" si="3"/>
        <v>27.464144118249997</v>
      </c>
      <c r="L46" s="6" t="s">
        <v>511</v>
      </c>
      <c r="M46" s="6" t="s">
        <v>2</v>
      </c>
      <c r="N46" s="6">
        <v>9</v>
      </c>
      <c r="O46" s="6"/>
      <c r="P46" s="6"/>
      <c r="Q46" s="6"/>
      <c r="R46" s="6"/>
      <c r="S46" s="6"/>
      <c r="T46" s="6"/>
      <c r="U46" s="6"/>
      <c r="V46" s="6"/>
      <c r="W46" s="6"/>
      <c r="X46" s="6">
        <v>20</v>
      </c>
      <c r="Y46" s="6">
        <v>30</v>
      </c>
      <c r="Z46" s="6">
        <v>50</v>
      </c>
      <c r="AA46" s="62">
        <v>2014</v>
      </c>
      <c r="AB46" s="6">
        <v>0</v>
      </c>
      <c r="AC46" s="6">
        <v>0</v>
      </c>
      <c r="AD46" s="43">
        <v>0</v>
      </c>
      <c r="AE46" s="6" t="s">
        <v>77</v>
      </c>
    </row>
    <row r="47" spans="1:31" s="2" customFormat="1" ht="75" hidden="1">
      <c r="A47" s="6">
        <v>41</v>
      </c>
      <c r="B47" s="6" t="s">
        <v>79</v>
      </c>
      <c r="C47" s="16">
        <v>21101</v>
      </c>
      <c r="D47" s="16">
        <v>21100041</v>
      </c>
      <c r="E47" s="75" t="s">
        <v>315</v>
      </c>
      <c r="F47" s="47">
        <f t="shared" si="0"/>
        <v>2354.06949585</v>
      </c>
      <c r="G47" s="47">
        <f t="shared" si="1"/>
        <v>2354.06949585</v>
      </c>
      <c r="H47" s="47">
        <f t="shared" si="2"/>
        <v>2354.06949585</v>
      </c>
      <c r="I47" s="6">
        <v>150</v>
      </c>
      <c r="J47" s="45">
        <v>20</v>
      </c>
      <c r="K47" s="45">
        <f t="shared" si="3"/>
        <v>15.693796638999999</v>
      </c>
      <c r="L47" s="6" t="s">
        <v>511</v>
      </c>
      <c r="M47" s="6" t="s">
        <v>2</v>
      </c>
      <c r="N47" s="6">
        <v>9</v>
      </c>
      <c r="O47" s="6"/>
      <c r="P47" s="6"/>
      <c r="Q47" s="6"/>
      <c r="R47" s="6"/>
      <c r="S47" s="6"/>
      <c r="T47" s="6"/>
      <c r="U47" s="6"/>
      <c r="V47" s="6"/>
      <c r="W47" s="6"/>
      <c r="X47" s="6">
        <v>20</v>
      </c>
      <c r="Y47" s="6">
        <v>30</v>
      </c>
      <c r="Z47" s="6">
        <v>50</v>
      </c>
      <c r="AA47" s="62">
        <v>2014</v>
      </c>
      <c r="AB47" s="6">
        <v>0</v>
      </c>
      <c r="AC47" s="6">
        <v>0</v>
      </c>
      <c r="AD47" s="43">
        <v>0</v>
      </c>
      <c r="AE47" s="6" t="s">
        <v>77</v>
      </c>
    </row>
    <row r="48" spans="1:31" s="2" customFormat="1" ht="75" hidden="1">
      <c r="A48" s="6">
        <v>42</v>
      </c>
      <c r="B48" s="6" t="s">
        <v>79</v>
      </c>
      <c r="C48" s="16">
        <v>21101</v>
      </c>
      <c r="D48" s="16">
        <v>21100041</v>
      </c>
      <c r="E48" s="75" t="s">
        <v>316</v>
      </c>
      <c r="F48" s="47">
        <f t="shared" si="0"/>
        <v>2236.3660210575</v>
      </c>
      <c r="G48" s="47">
        <f t="shared" si="1"/>
        <v>2236.3660210575</v>
      </c>
      <c r="H48" s="47">
        <f t="shared" si="2"/>
        <v>2236.3660210575</v>
      </c>
      <c r="I48" s="6">
        <v>150</v>
      </c>
      <c r="J48" s="45">
        <v>19</v>
      </c>
      <c r="K48" s="45">
        <f t="shared" si="3"/>
        <v>14.90910680705</v>
      </c>
      <c r="L48" s="6" t="s">
        <v>511</v>
      </c>
      <c r="M48" s="6" t="s">
        <v>2</v>
      </c>
      <c r="N48" s="6">
        <v>9</v>
      </c>
      <c r="O48" s="6"/>
      <c r="P48" s="6"/>
      <c r="Q48" s="6"/>
      <c r="R48" s="6"/>
      <c r="S48" s="6"/>
      <c r="T48" s="6"/>
      <c r="U48" s="6"/>
      <c r="V48" s="6"/>
      <c r="W48" s="6"/>
      <c r="X48" s="6">
        <v>20</v>
      </c>
      <c r="Y48" s="6">
        <v>30</v>
      </c>
      <c r="Z48" s="6">
        <v>50</v>
      </c>
      <c r="AA48" s="62">
        <v>2014</v>
      </c>
      <c r="AB48" s="6">
        <v>0</v>
      </c>
      <c r="AC48" s="6">
        <v>0</v>
      </c>
      <c r="AD48" s="43">
        <v>0</v>
      </c>
      <c r="AE48" s="6" t="s">
        <v>77</v>
      </c>
    </row>
    <row r="49" spans="1:31" s="2" customFormat="1" ht="75" hidden="1">
      <c r="A49" s="6">
        <v>43</v>
      </c>
      <c r="B49" s="6" t="s">
        <v>79</v>
      </c>
      <c r="C49" s="16">
        <v>21101</v>
      </c>
      <c r="D49" s="16">
        <v>21100041</v>
      </c>
      <c r="E49" s="75" t="s">
        <v>317</v>
      </c>
      <c r="F49" s="47">
        <f t="shared" si="0"/>
        <v>27071.799202275</v>
      </c>
      <c r="G49" s="47">
        <f t="shared" si="1"/>
        <v>27071.799202275</v>
      </c>
      <c r="H49" s="47">
        <f t="shared" si="2"/>
        <v>27071.799202275</v>
      </c>
      <c r="I49" s="6">
        <v>750</v>
      </c>
      <c r="J49" s="45">
        <v>46</v>
      </c>
      <c r="K49" s="45">
        <f t="shared" si="3"/>
        <v>36.0957322697</v>
      </c>
      <c r="L49" s="6" t="s">
        <v>511</v>
      </c>
      <c r="M49" s="6" t="s">
        <v>2</v>
      </c>
      <c r="N49" s="6">
        <v>9</v>
      </c>
      <c r="O49" s="6"/>
      <c r="P49" s="6"/>
      <c r="Q49" s="6"/>
      <c r="R49" s="6"/>
      <c r="S49" s="6"/>
      <c r="T49" s="6"/>
      <c r="U49" s="6"/>
      <c r="V49" s="6"/>
      <c r="W49" s="6"/>
      <c r="X49" s="6">
        <v>20</v>
      </c>
      <c r="Y49" s="6">
        <v>30</v>
      </c>
      <c r="Z49" s="6">
        <v>50</v>
      </c>
      <c r="AA49" s="62">
        <v>2014</v>
      </c>
      <c r="AB49" s="6">
        <v>0</v>
      </c>
      <c r="AC49" s="6">
        <v>0</v>
      </c>
      <c r="AD49" s="43">
        <v>0</v>
      </c>
      <c r="AE49" s="6" t="s">
        <v>77</v>
      </c>
    </row>
    <row r="50" spans="1:31" s="2" customFormat="1" ht="75" hidden="1">
      <c r="A50" s="6">
        <v>44</v>
      </c>
      <c r="B50" s="6" t="s">
        <v>79</v>
      </c>
      <c r="C50" s="16">
        <v>21101</v>
      </c>
      <c r="D50" s="16">
        <v>21100041</v>
      </c>
      <c r="E50" s="75" t="s">
        <v>318</v>
      </c>
      <c r="F50" s="47">
        <f t="shared" si="0"/>
        <v>31073.71734522</v>
      </c>
      <c r="G50" s="47">
        <f t="shared" si="1"/>
        <v>31073.71734522</v>
      </c>
      <c r="H50" s="47">
        <f t="shared" si="2"/>
        <v>31073.71734522</v>
      </c>
      <c r="I50" s="6">
        <v>900</v>
      </c>
      <c r="J50" s="45">
        <v>44</v>
      </c>
      <c r="K50" s="45">
        <f t="shared" si="3"/>
        <v>34.5263526058</v>
      </c>
      <c r="L50" s="6" t="s">
        <v>511</v>
      </c>
      <c r="M50" s="6" t="s">
        <v>2</v>
      </c>
      <c r="N50" s="6">
        <v>9</v>
      </c>
      <c r="O50" s="6"/>
      <c r="P50" s="6"/>
      <c r="Q50" s="6"/>
      <c r="R50" s="6"/>
      <c r="S50" s="6"/>
      <c r="T50" s="6"/>
      <c r="U50" s="6"/>
      <c r="V50" s="6"/>
      <c r="W50" s="6"/>
      <c r="X50" s="6">
        <v>20</v>
      </c>
      <c r="Y50" s="6">
        <v>30</v>
      </c>
      <c r="Z50" s="6">
        <v>50</v>
      </c>
      <c r="AA50" s="62">
        <v>2014</v>
      </c>
      <c r="AB50" s="6">
        <v>0</v>
      </c>
      <c r="AC50" s="6">
        <v>0</v>
      </c>
      <c r="AD50" s="43">
        <v>0</v>
      </c>
      <c r="AE50" s="6" t="s">
        <v>77</v>
      </c>
    </row>
    <row r="51" spans="1:31" s="2" customFormat="1" ht="30" hidden="1">
      <c r="A51" s="6">
        <v>45</v>
      </c>
      <c r="B51" s="6" t="s">
        <v>79</v>
      </c>
      <c r="C51" s="16">
        <v>21101</v>
      </c>
      <c r="D51" s="16">
        <v>21100061</v>
      </c>
      <c r="E51" s="75" t="s">
        <v>170</v>
      </c>
      <c r="F51" s="47">
        <f t="shared" si="0"/>
        <v>1035.790578174</v>
      </c>
      <c r="G51" s="47">
        <f t="shared" si="1"/>
        <v>1035.790578174</v>
      </c>
      <c r="H51" s="47">
        <f t="shared" si="2"/>
        <v>1035.790578174</v>
      </c>
      <c r="I51" s="6">
        <v>60</v>
      </c>
      <c r="J51" s="45">
        <v>22</v>
      </c>
      <c r="K51" s="45">
        <f t="shared" si="3"/>
        <v>17.2631763029</v>
      </c>
      <c r="L51" s="6" t="s">
        <v>512</v>
      </c>
      <c r="M51" s="6" t="s">
        <v>2</v>
      </c>
      <c r="N51" s="6">
        <v>9</v>
      </c>
      <c r="O51" s="6"/>
      <c r="P51" s="6"/>
      <c r="Q51" s="6"/>
      <c r="R51" s="6"/>
      <c r="S51" s="6"/>
      <c r="T51" s="6"/>
      <c r="U51" s="6"/>
      <c r="V51" s="6"/>
      <c r="W51" s="6"/>
      <c r="X51" s="6">
        <v>20</v>
      </c>
      <c r="Y51" s="6">
        <v>30</v>
      </c>
      <c r="Z51" s="6">
        <v>50</v>
      </c>
      <c r="AA51" s="62">
        <v>2014</v>
      </c>
      <c r="AB51" s="6">
        <v>0</v>
      </c>
      <c r="AC51" s="6">
        <v>0</v>
      </c>
      <c r="AD51" s="43">
        <v>0</v>
      </c>
      <c r="AE51" s="6" t="s">
        <v>77</v>
      </c>
    </row>
    <row r="52" spans="1:31" s="2" customFormat="1" ht="30" hidden="1">
      <c r="A52" s="6">
        <v>46</v>
      </c>
      <c r="B52" s="6" t="s">
        <v>79</v>
      </c>
      <c r="C52" s="16">
        <v>21101</v>
      </c>
      <c r="D52" s="16">
        <v>21100063</v>
      </c>
      <c r="E52" s="75" t="s">
        <v>237</v>
      </c>
      <c r="F52" s="47">
        <f t="shared" si="0"/>
        <v>293.4739971493</v>
      </c>
      <c r="G52" s="47">
        <f t="shared" si="1"/>
        <v>293.4739971493</v>
      </c>
      <c r="H52" s="47">
        <f t="shared" si="2"/>
        <v>293.4739971493</v>
      </c>
      <c r="I52" s="6">
        <v>187</v>
      </c>
      <c r="J52" s="45">
        <v>2</v>
      </c>
      <c r="K52" s="45">
        <f t="shared" si="3"/>
        <v>1.5693796639</v>
      </c>
      <c r="L52" s="6" t="s">
        <v>511</v>
      </c>
      <c r="M52" s="6" t="s">
        <v>2</v>
      </c>
      <c r="N52" s="6">
        <v>9</v>
      </c>
      <c r="O52" s="6"/>
      <c r="P52" s="6"/>
      <c r="Q52" s="6"/>
      <c r="R52" s="6"/>
      <c r="S52" s="6"/>
      <c r="T52" s="6"/>
      <c r="U52" s="6"/>
      <c r="V52" s="6"/>
      <c r="W52" s="6"/>
      <c r="X52" s="6">
        <v>20</v>
      </c>
      <c r="Y52" s="6">
        <v>30</v>
      </c>
      <c r="Z52" s="6">
        <v>50</v>
      </c>
      <c r="AA52" s="62">
        <v>2014</v>
      </c>
      <c r="AB52" s="6">
        <v>0</v>
      </c>
      <c r="AC52" s="6">
        <v>0</v>
      </c>
      <c r="AD52" s="43">
        <v>0</v>
      </c>
      <c r="AE52" s="6" t="s">
        <v>77</v>
      </c>
    </row>
    <row r="53" spans="1:31" s="2" customFormat="1" ht="30" hidden="1">
      <c r="A53" s="6">
        <v>47</v>
      </c>
      <c r="B53" s="6" t="s">
        <v>79</v>
      </c>
      <c r="C53" s="16">
        <v>21101</v>
      </c>
      <c r="D53" s="16">
        <v>21100063</v>
      </c>
      <c r="E53" s="75" t="s">
        <v>238</v>
      </c>
      <c r="F53" s="47">
        <f t="shared" si="0"/>
        <v>882.7760609437499</v>
      </c>
      <c r="G53" s="47">
        <f t="shared" si="1"/>
        <v>882.7760609437499</v>
      </c>
      <c r="H53" s="47">
        <f t="shared" si="2"/>
        <v>882.7760609437499</v>
      </c>
      <c r="I53" s="6">
        <v>225</v>
      </c>
      <c r="J53" s="45">
        <v>5</v>
      </c>
      <c r="K53" s="45">
        <f t="shared" si="3"/>
        <v>3.9234491597499996</v>
      </c>
      <c r="L53" s="6" t="s">
        <v>511</v>
      </c>
      <c r="M53" s="6" t="s">
        <v>2</v>
      </c>
      <c r="N53" s="6">
        <v>9</v>
      </c>
      <c r="O53" s="6"/>
      <c r="P53" s="6"/>
      <c r="Q53" s="6"/>
      <c r="R53" s="6"/>
      <c r="S53" s="6"/>
      <c r="T53" s="6"/>
      <c r="U53" s="6"/>
      <c r="V53" s="6"/>
      <c r="W53" s="6"/>
      <c r="X53" s="6">
        <v>20</v>
      </c>
      <c r="Y53" s="6">
        <v>30</v>
      </c>
      <c r="Z53" s="6">
        <v>50</v>
      </c>
      <c r="AA53" s="62">
        <v>2014</v>
      </c>
      <c r="AB53" s="6">
        <v>0</v>
      </c>
      <c r="AC53" s="6">
        <v>0</v>
      </c>
      <c r="AD53" s="43">
        <v>0</v>
      </c>
      <c r="AE53" s="6" t="s">
        <v>77</v>
      </c>
    </row>
    <row r="54" spans="1:31" s="2" customFormat="1" ht="30" hidden="1">
      <c r="A54" s="6">
        <v>48</v>
      </c>
      <c r="B54" s="6" t="s">
        <v>79</v>
      </c>
      <c r="C54" s="16">
        <v>21101</v>
      </c>
      <c r="D54" s="16">
        <v>21100063</v>
      </c>
      <c r="E54" s="75" t="s">
        <v>117</v>
      </c>
      <c r="F54" s="47">
        <f t="shared" si="0"/>
        <v>3295.69729419</v>
      </c>
      <c r="G54" s="47">
        <f t="shared" si="1"/>
        <v>3295.69729419</v>
      </c>
      <c r="H54" s="47">
        <f t="shared" si="2"/>
        <v>3295.69729419</v>
      </c>
      <c r="I54" s="6">
        <v>600</v>
      </c>
      <c r="J54" s="45">
        <v>7</v>
      </c>
      <c r="K54" s="45">
        <f t="shared" si="3"/>
        <v>5.49282882365</v>
      </c>
      <c r="L54" s="6" t="s">
        <v>511</v>
      </c>
      <c r="M54" s="6" t="s">
        <v>2</v>
      </c>
      <c r="N54" s="6">
        <v>9</v>
      </c>
      <c r="O54" s="6"/>
      <c r="P54" s="6"/>
      <c r="Q54" s="6"/>
      <c r="R54" s="6"/>
      <c r="S54" s="6"/>
      <c r="T54" s="6"/>
      <c r="U54" s="6"/>
      <c r="V54" s="6"/>
      <c r="W54" s="6"/>
      <c r="X54" s="6">
        <v>20</v>
      </c>
      <c r="Y54" s="6">
        <v>30</v>
      </c>
      <c r="Z54" s="6">
        <v>50</v>
      </c>
      <c r="AA54" s="62">
        <v>2014</v>
      </c>
      <c r="AB54" s="6">
        <v>0</v>
      </c>
      <c r="AC54" s="6">
        <v>0</v>
      </c>
      <c r="AD54" s="43">
        <v>0</v>
      </c>
      <c r="AE54" s="6" t="s">
        <v>77</v>
      </c>
    </row>
    <row r="55" spans="1:31" s="2" customFormat="1" ht="30" hidden="1">
      <c r="A55" s="6">
        <v>49</v>
      </c>
      <c r="B55" s="6" t="s">
        <v>79</v>
      </c>
      <c r="C55" s="16">
        <v>21101</v>
      </c>
      <c r="D55" s="16">
        <v>21100063</v>
      </c>
      <c r="E55" s="75" t="s">
        <v>118</v>
      </c>
      <c r="F55" s="47">
        <f t="shared" si="0"/>
        <v>11299.53358008</v>
      </c>
      <c r="G55" s="47">
        <f t="shared" si="1"/>
        <v>11299.53358008</v>
      </c>
      <c r="H55" s="47">
        <f t="shared" si="2"/>
        <v>11299.53358008</v>
      </c>
      <c r="I55" s="6">
        <v>600</v>
      </c>
      <c r="J55" s="45">
        <v>24</v>
      </c>
      <c r="K55" s="45">
        <f t="shared" si="3"/>
        <v>18.8325559668</v>
      </c>
      <c r="L55" s="6" t="s">
        <v>511</v>
      </c>
      <c r="M55" s="6" t="s">
        <v>2</v>
      </c>
      <c r="N55" s="6">
        <v>9</v>
      </c>
      <c r="O55" s="6"/>
      <c r="P55" s="6"/>
      <c r="Q55" s="6"/>
      <c r="R55" s="6"/>
      <c r="S55" s="6"/>
      <c r="T55" s="6"/>
      <c r="U55" s="6"/>
      <c r="V55" s="6"/>
      <c r="W55" s="6"/>
      <c r="X55" s="6">
        <v>20</v>
      </c>
      <c r="Y55" s="6">
        <v>30</v>
      </c>
      <c r="Z55" s="6">
        <v>50</v>
      </c>
      <c r="AA55" s="62">
        <v>2014</v>
      </c>
      <c r="AB55" s="6">
        <v>0</v>
      </c>
      <c r="AC55" s="6">
        <v>0</v>
      </c>
      <c r="AD55" s="43">
        <v>0</v>
      </c>
      <c r="AE55" s="6" t="s">
        <v>77</v>
      </c>
    </row>
    <row r="56" spans="1:31" s="2" customFormat="1" ht="30" hidden="1">
      <c r="A56" s="6">
        <v>50</v>
      </c>
      <c r="B56" s="6" t="s">
        <v>79</v>
      </c>
      <c r="C56" s="16">
        <v>21101</v>
      </c>
      <c r="D56" s="16">
        <v>21100064</v>
      </c>
      <c r="E56" s="75" t="s">
        <v>119</v>
      </c>
      <c r="F56" s="47">
        <f t="shared" si="0"/>
        <v>6591.39458838</v>
      </c>
      <c r="G56" s="47">
        <f t="shared" si="1"/>
        <v>6591.39458838</v>
      </c>
      <c r="H56" s="47">
        <f t="shared" si="2"/>
        <v>6591.39458838</v>
      </c>
      <c r="I56" s="6">
        <v>600</v>
      </c>
      <c r="J56" s="45">
        <v>14</v>
      </c>
      <c r="K56" s="45">
        <f t="shared" si="3"/>
        <v>10.9856576473</v>
      </c>
      <c r="L56" s="6" t="s">
        <v>511</v>
      </c>
      <c r="M56" s="6" t="s">
        <v>2</v>
      </c>
      <c r="N56" s="6">
        <v>9</v>
      </c>
      <c r="O56" s="6"/>
      <c r="P56" s="6"/>
      <c r="Q56" s="6"/>
      <c r="R56" s="6"/>
      <c r="S56" s="6"/>
      <c r="T56" s="6"/>
      <c r="U56" s="6"/>
      <c r="V56" s="6"/>
      <c r="W56" s="6"/>
      <c r="X56" s="6">
        <v>20</v>
      </c>
      <c r="Y56" s="6">
        <v>30</v>
      </c>
      <c r="Z56" s="6">
        <v>50</v>
      </c>
      <c r="AA56" s="62">
        <v>2014</v>
      </c>
      <c r="AB56" s="6">
        <v>0</v>
      </c>
      <c r="AC56" s="6">
        <v>0</v>
      </c>
      <c r="AD56" s="43">
        <v>0</v>
      </c>
      <c r="AE56" s="6" t="s">
        <v>77</v>
      </c>
    </row>
    <row r="57" spans="1:31" s="2" customFormat="1" ht="15" hidden="1">
      <c r="A57" s="6">
        <v>51</v>
      </c>
      <c r="B57" s="6" t="s">
        <v>79</v>
      </c>
      <c r="C57" s="16">
        <v>21101</v>
      </c>
      <c r="D57" s="16">
        <v>21100063</v>
      </c>
      <c r="E57" s="75" t="s">
        <v>54</v>
      </c>
      <c r="F57" s="47">
        <f t="shared" si="0"/>
        <v>17655.521218875</v>
      </c>
      <c r="G57" s="47">
        <f t="shared" si="1"/>
        <v>17655.521218875</v>
      </c>
      <c r="H57" s="47">
        <f t="shared" si="2"/>
        <v>17655.521218875</v>
      </c>
      <c r="I57" s="6">
        <v>1875</v>
      </c>
      <c r="J57" s="45">
        <v>12</v>
      </c>
      <c r="K57" s="45">
        <f t="shared" si="3"/>
        <v>9.4162779834</v>
      </c>
      <c r="L57" s="6" t="s">
        <v>511</v>
      </c>
      <c r="M57" s="6" t="s">
        <v>2</v>
      </c>
      <c r="N57" s="6">
        <v>9</v>
      </c>
      <c r="O57" s="6"/>
      <c r="P57" s="6"/>
      <c r="Q57" s="6"/>
      <c r="R57" s="6"/>
      <c r="S57" s="6"/>
      <c r="T57" s="6"/>
      <c r="U57" s="6"/>
      <c r="V57" s="6"/>
      <c r="W57" s="6"/>
      <c r="X57" s="6">
        <v>20</v>
      </c>
      <c r="Y57" s="6">
        <v>30</v>
      </c>
      <c r="Z57" s="6">
        <v>50</v>
      </c>
      <c r="AA57" s="62">
        <v>2014</v>
      </c>
      <c r="AB57" s="6">
        <v>0</v>
      </c>
      <c r="AC57" s="6">
        <v>0</v>
      </c>
      <c r="AD57" s="43">
        <v>0</v>
      </c>
      <c r="AE57" s="6" t="s">
        <v>77</v>
      </c>
    </row>
    <row r="58" spans="1:31" s="2" customFormat="1" ht="30" hidden="1">
      <c r="A58" s="6">
        <v>52</v>
      </c>
      <c r="B58" s="6" t="s">
        <v>79</v>
      </c>
      <c r="C58" s="16">
        <v>21101</v>
      </c>
      <c r="D58" s="16">
        <v>21100063</v>
      </c>
      <c r="E58" s="75" t="s">
        <v>120</v>
      </c>
      <c r="F58" s="47">
        <f t="shared" si="0"/>
        <v>580.6704756429999</v>
      </c>
      <c r="G58" s="47">
        <f t="shared" si="1"/>
        <v>580.6704756429999</v>
      </c>
      <c r="H58" s="47">
        <f t="shared" si="2"/>
        <v>580.6704756429999</v>
      </c>
      <c r="I58" s="6">
        <v>37</v>
      </c>
      <c r="J58" s="45">
        <v>20</v>
      </c>
      <c r="K58" s="45">
        <f t="shared" si="3"/>
        <v>15.693796638999999</v>
      </c>
      <c r="L58" s="6" t="s">
        <v>511</v>
      </c>
      <c r="M58" s="6" t="s">
        <v>2</v>
      </c>
      <c r="N58" s="6">
        <v>9</v>
      </c>
      <c r="O58" s="6"/>
      <c r="P58" s="6"/>
      <c r="Q58" s="6"/>
      <c r="R58" s="6"/>
      <c r="S58" s="6"/>
      <c r="T58" s="6"/>
      <c r="U58" s="6"/>
      <c r="V58" s="6"/>
      <c r="W58" s="6"/>
      <c r="X58" s="6">
        <v>20</v>
      </c>
      <c r="Y58" s="6">
        <v>30</v>
      </c>
      <c r="Z58" s="6">
        <v>50</v>
      </c>
      <c r="AA58" s="62">
        <v>2014</v>
      </c>
      <c r="AB58" s="6">
        <v>0</v>
      </c>
      <c r="AC58" s="6">
        <v>0</v>
      </c>
      <c r="AD58" s="43">
        <v>0</v>
      </c>
      <c r="AE58" s="6" t="s">
        <v>77</v>
      </c>
    </row>
    <row r="59" spans="1:31" s="2" customFormat="1" ht="15" hidden="1">
      <c r="A59" s="6">
        <v>53</v>
      </c>
      <c r="B59" s="6" t="s">
        <v>79</v>
      </c>
      <c r="C59" s="16">
        <v>21101</v>
      </c>
      <c r="D59" s="16">
        <v>21100065</v>
      </c>
      <c r="E59" s="75" t="s">
        <v>72</v>
      </c>
      <c r="F59" s="47">
        <f t="shared" si="0"/>
        <v>235.40694958499998</v>
      </c>
      <c r="G59" s="47">
        <f t="shared" si="1"/>
        <v>235.40694958499998</v>
      </c>
      <c r="H59" s="47">
        <f t="shared" si="2"/>
        <v>235.40694958499998</v>
      </c>
      <c r="I59" s="6">
        <v>15</v>
      </c>
      <c r="J59" s="45">
        <v>20</v>
      </c>
      <c r="K59" s="45">
        <f t="shared" si="3"/>
        <v>15.693796638999999</v>
      </c>
      <c r="L59" s="6" t="s">
        <v>511</v>
      </c>
      <c r="M59" s="6" t="s">
        <v>2</v>
      </c>
      <c r="N59" s="6">
        <v>9</v>
      </c>
      <c r="O59" s="6"/>
      <c r="P59" s="6"/>
      <c r="Q59" s="6"/>
      <c r="R59" s="6"/>
      <c r="S59" s="6"/>
      <c r="T59" s="6"/>
      <c r="U59" s="6"/>
      <c r="V59" s="6"/>
      <c r="W59" s="6"/>
      <c r="X59" s="6">
        <v>20</v>
      </c>
      <c r="Y59" s="6">
        <v>30</v>
      </c>
      <c r="Z59" s="6">
        <v>50</v>
      </c>
      <c r="AA59" s="62">
        <v>2014</v>
      </c>
      <c r="AB59" s="6">
        <v>0</v>
      </c>
      <c r="AC59" s="6">
        <v>0</v>
      </c>
      <c r="AD59" s="43">
        <v>0</v>
      </c>
      <c r="AE59" s="6" t="s">
        <v>77</v>
      </c>
    </row>
    <row r="60" spans="1:31" s="2" customFormat="1" ht="15" hidden="1">
      <c r="A60" s="6">
        <v>54</v>
      </c>
      <c r="B60" s="6" t="s">
        <v>79</v>
      </c>
      <c r="C60" s="16">
        <v>21101</v>
      </c>
      <c r="D60" s="16">
        <v>21100065</v>
      </c>
      <c r="E60" s="75" t="s">
        <v>73</v>
      </c>
      <c r="F60" s="47">
        <f t="shared" si="0"/>
        <v>580.6704756429999</v>
      </c>
      <c r="G60" s="47">
        <f t="shared" si="1"/>
        <v>580.6704756429999</v>
      </c>
      <c r="H60" s="47">
        <f t="shared" si="2"/>
        <v>580.6704756429999</v>
      </c>
      <c r="I60" s="6">
        <v>37</v>
      </c>
      <c r="J60" s="45">
        <v>20</v>
      </c>
      <c r="K60" s="45">
        <f t="shared" si="3"/>
        <v>15.693796638999999</v>
      </c>
      <c r="L60" s="6" t="s">
        <v>511</v>
      </c>
      <c r="M60" s="6" t="s">
        <v>2</v>
      </c>
      <c r="N60" s="6">
        <v>9</v>
      </c>
      <c r="O60" s="6"/>
      <c r="P60" s="6"/>
      <c r="Q60" s="6"/>
      <c r="R60" s="6"/>
      <c r="S60" s="6"/>
      <c r="T60" s="6"/>
      <c r="U60" s="6"/>
      <c r="V60" s="6"/>
      <c r="W60" s="6"/>
      <c r="X60" s="6">
        <v>20</v>
      </c>
      <c r="Y60" s="6">
        <v>30</v>
      </c>
      <c r="Z60" s="6">
        <v>50</v>
      </c>
      <c r="AA60" s="62">
        <v>2014</v>
      </c>
      <c r="AB60" s="6">
        <v>0</v>
      </c>
      <c r="AC60" s="6">
        <v>0</v>
      </c>
      <c r="AD60" s="43">
        <v>0</v>
      </c>
      <c r="AE60" s="6" t="s">
        <v>77</v>
      </c>
    </row>
    <row r="61" spans="1:31" s="2" customFormat="1" ht="15" hidden="1">
      <c r="A61" s="6">
        <v>55</v>
      </c>
      <c r="B61" s="6" t="s">
        <v>79</v>
      </c>
      <c r="C61" s="16">
        <v>21101</v>
      </c>
      <c r="D61" s="16">
        <v>21100065</v>
      </c>
      <c r="E61" s="75" t="s">
        <v>55</v>
      </c>
      <c r="F61" s="47">
        <f t="shared" si="0"/>
        <v>841.9721896823501</v>
      </c>
      <c r="G61" s="47">
        <f t="shared" si="1"/>
        <v>841.9721896823501</v>
      </c>
      <c r="H61" s="47">
        <f t="shared" si="2"/>
        <v>841.9721896823501</v>
      </c>
      <c r="I61" s="6">
        <v>37</v>
      </c>
      <c r="J61" s="45">
        <v>29</v>
      </c>
      <c r="K61" s="45">
        <f t="shared" si="3"/>
        <v>22.75600512655</v>
      </c>
      <c r="L61" s="6" t="s">
        <v>511</v>
      </c>
      <c r="M61" s="6" t="s">
        <v>2</v>
      </c>
      <c r="N61" s="6">
        <v>9</v>
      </c>
      <c r="O61" s="6"/>
      <c r="P61" s="6"/>
      <c r="Q61" s="6"/>
      <c r="R61" s="6"/>
      <c r="S61" s="6"/>
      <c r="T61" s="6"/>
      <c r="U61" s="6"/>
      <c r="V61" s="6"/>
      <c r="W61" s="6"/>
      <c r="X61" s="6">
        <v>20</v>
      </c>
      <c r="Y61" s="6">
        <v>30</v>
      </c>
      <c r="Z61" s="6">
        <v>50</v>
      </c>
      <c r="AA61" s="62">
        <v>2014</v>
      </c>
      <c r="AB61" s="6">
        <v>0</v>
      </c>
      <c r="AC61" s="6">
        <v>0</v>
      </c>
      <c r="AD61" s="43">
        <v>0</v>
      </c>
      <c r="AE61" s="6" t="s">
        <v>77</v>
      </c>
    </row>
    <row r="62" spans="1:31" s="2" customFormat="1" ht="15" hidden="1">
      <c r="A62" s="6">
        <v>56</v>
      </c>
      <c r="B62" s="6" t="s">
        <v>79</v>
      </c>
      <c r="C62" s="16">
        <v>21101</v>
      </c>
      <c r="D62" s="16">
        <v>21100070</v>
      </c>
      <c r="E62" s="75" t="s">
        <v>121</v>
      </c>
      <c r="F62" s="47">
        <f t="shared" si="0"/>
        <v>5178.95289087</v>
      </c>
      <c r="G62" s="47">
        <f t="shared" si="1"/>
        <v>5178.95289087</v>
      </c>
      <c r="H62" s="47">
        <f t="shared" si="2"/>
        <v>5178.95289087</v>
      </c>
      <c r="I62" s="6">
        <v>600</v>
      </c>
      <c r="J62" s="45">
        <v>11</v>
      </c>
      <c r="K62" s="45">
        <f t="shared" si="3"/>
        <v>8.63158815145</v>
      </c>
      <c r="L62" s="6" t="s">
        <v>511</v>
      </c>
      <c r="M62" s="6" t="s">
        <v>2</v>
      </c>
      <c r="N62" s="6">
        <v>9</v>
      </c>
      <c r="O62" s="6"/>
      <c r="P62" s="6"/>
      <c r="Q62" s="6"/>
      <c r="R62" s="6"/>
      <c r="S62" s="6"/>
      <c r="T62" s="6"/>
      <c r="U62" s="6"/>
      <c r="V62" s="6"/>
      <c r="W62" s="6"/>
      <c r="X62" s="6">
        <v>20</v>
      </c>
      <c r="Y62" s="6">
        <v>30</v>
      </c>
      <c r="Z62" s="6">
        <v>50</v>
      </c>
      <c r="AA62" s="62">
        <v>2014</v>
      </c>
      <c r="AB62" s="6">
        <v>0</v>
      </c>
      <c r="AC62" s="6">
        <v>0</v>
      </c>
      <c r="AD62" s="43">
        <v>0</v>
      </c>
      <c r="AE62" s="6" t="s">
        <v>77</v>
      </c>
    </row>
    <row r="63" spans="1:31" s="2" customFormat="1" ht="15" hidden="1">
      <c r="A63" s="6">
        <v>57</v>
      </c>
      <c r="B63" s="6" t="s">
        <v>79</v>
      </c>
      <c r="C63" s="16">
        <v>21101</v>
      </c>
      <c r="D63" s="16">
        <v>21100070</v>
      </c>
      <c r="E63" s="75" t="s">
        <v>122</v>
      </c>
      <c r="F63" s="47">
        <f t="shared" si="0"/>
        <v>2824.88339502</v>
      </c>
      <c r="G63" s="47">
        <f t="shared" si="1"/>
        <v>2824.88339502</v>
      </c>
      <c r="H63" s="47">
        <f t="shared" si="2"/>
        <v>2824.88339502</v>
      </c>
      <c r="I63" s="6">
        <v>600</v>
      </c>
      <c r="J63" s="45">
        <v>6</v>
      </c>
      <c r="K63" s="45">
        <f t="shared" si="3"/>
        <v>4.7081389917</v>
      </c>
      <c r="L63" s="6" t="s">
        <v>511</v>
      </c>
      <c r="M63" s="6" t="s">
        <v>2</v>
      </c>
      <c r="N63" s="6">
        <v>9</v>
      </c>
      <c r="O63" s="6"/>
      <c r="P63" s="6"/>
      <c r="Q63" s="6"/>
      <c r="R63" s="6"/>
      <c r="S63" s="6"/>
      <c r="T63" s="6"/>
      <c r="U63" s="6"/>
      <c r="V63" s="6"/>
      <c r="W63" s="6"/>
      <c r="X63" s="6">
        <v>20</v>
      </c>
      <c r="Y63" s="6">
        <v>30</v>
      </c>
      <c r="Z63" s="6">
        <v>50</v>
      </c>
      <c r="AA63" s="62">
        <v>2014</v>
      </c>
      <c r="AB63" s="6">
        <v>0</v>
      </c>
      <c r="AC63" s="6">
        <v>0</v>
      </c>
      <c r="AD63" s="43">
        <v>0</v>
      </c>
      <c r="AE63" s="6" t="s">
        <v>77</v>
      </c>
    </row>
    <row r="64" spans="1:31" s="2" customFormat="1" ht="30" hidden="1">
      <c r="A64" s="6">
        <v>58</v>
      </c>
      <c r="B64" s="6" t="s">
        <v>79</v>
      </c>
      <c r="C64" s="16">
        <v>21101</v>
      </c>
      <c r="D64" s="16">
        <v>21100069</v>
      </c>
      <c r="E64" s="75" t="s">
        <v>239</v>
      </c>
      <c r="F64" s="47">
        <f t="shared" si="0"/>
        <v>9887.09188257</v>
      </c>
      <c r="G64" s="47">
        <f t="shared" si="1"/>
        <v>9887.09188257</v>
      </c>
      <c r="H64" s="47">
        <f t="shared" si="2"/>
        <v>9887.09188257</v>
      </c>
      <c r="I64" s="6">
        <v>600</v>
      </c>
      <c r="J64" s="45">
        <v>21</v>
      </c>
      <c r="K64" s="45">
        <f t="shared" si="3"/>
        <v>16.47848647095</v>
      </c>
      <c r="L64" s="6" t="s">
        <v>511</v>
      </c>
      <c r="M64" s="6" t="s">
        <v>2</v>
      </c>
      <c r="N64" s="6">
        <v>9</v>
      </c>
      <c r="O64" s="6"/>
      <c r="P64" s="6"/>
      <c r="Q64" s="6"/>
      <c r="R64" s="6"/>
      <c r="S64" s="6"/>
      <c r="T64" s="6"/>
      <c r="U64" s="6"/>
      <c r="V64" s="6"/>
      <c r="W64" s="6"/>
      <c r="X64" s="6">
        <v>20</v>
      </c>
      <c r="Y64" s="6">
        <v>30</v>
      </c>
      <c r="Z64" s="6">
        <v>50</v>
      </c>
      <c r="AA64" s="62">
        <v>2014</v>
      </c>
      <c r="AB64" s="6">
        <v>0</v>
      </c>
      <c r="AC64" s="6">
        <v>0</v>
      </c>
      <c r="AD64" s="43">
        <v>0</v>
      </c>
      <c r="AE64" s="6" t="s">
        <v>77</v>
      </c>
    </row>
    <row r="65" spans="1:31" s="2" customFormat="1" ht="30" hidden="1">
      <c r="A65" s="6">
        <v>59</v>
      </c>
      <c r="B65" s="6" t="s">
        <v>79</v>
      </c>
      <c r="C65" s="16">
        <v>21101</v>
      </c>
      <c r="D65" s="16">
        <v>21100069</v>
      </c>
      <c r="E65" s="75" t="s">
        <v>240</v>
      </c>
      <c r="F65" s="47">
        <f t="shared" si="0"/>
        <v>1528.5757926386</v>
      </c>
      <c r="G65" s="47">
        <f t="shared" si="1"/>
        <v>1528.5757926386</v>
      </c>
      <c r="H65" s="47">
        <f t="shared" si="2"/>
        <v>1528.5757926386</v>
      </c>
      <c r="I65" s="6">
        <v>487</v>
      </c>
      <c r="J65" s="45">
        <v>4</v>
      </c>
      <c r="K65" s="45">
        <f t="shared" si="3"/>
        <v>3.1387593278</v>
      </c>
      <c r="L65" s="6" t="s">
        <v>511</v>
      </c>
      <c r="M65" s="6" t="s">
        <v>2</v>
      </c>
      <c r="N65" s="6">
        <v>9</v>
      </c>
      <c r="O65" s="6"/>
      <c r="P65" s="6"/>
      <c r="Q65" s="6"/>
      <c r="R65" s="6"/>
      <c r="S65" s="6"/>
      <c r="T65" s="6"/>
      <c r="U65" s="6"/>
      <c r="V65" s="6"/>
      <c r="W65" s="6"/>
      <c r="X65" s="6">
        <v>20</v>
      </c>
      <c r="Y65" s="6">
        <v>30</v>
      </c>
      <c r="Z65" s="6">
        <v>50</v>
      </c>
      <c r="AA65" s="62">
        <v>2014</v>
      </c>
      <c r="AB65" s="6">
        <v>0</v>
      </c>
      <c r="AC65" s="6">
        <v>0</v>
      </c>
      <c r="AD65" s="43">
        <v>0</v>
      </c>
      <c r="AE65" s="6" t="s">
        <v>77</v>
      </c>
    </row>
    <row r="66" spans="1:31" s="2" customFormat="1" ht="30" hidden="1">
      <c r="A66" s="6">
        <v>60</v>
      </c>
      <c r="B66" s="6" t="s">
        <v>79</v>
      </c>
      <c r="C66" s="16">
        <v>21101</v>
      </c>
      <c r="D66" s="16">
        <v>21100069</v>
      </c>
      <c r="E66" s="75" t="s">
        <v>171</v>
      </c>
      <c r="F66" s="47">
        <f t="shared" si="0"/>
        <v>7356.467174531249</v>
      </c>
      <c r="G66" s="47">
        <f t="shared" si="1"/>
        <v>7356.467174531249</v>
      </c>
      <c r="H66" s="47">
        <f t="shared" si="2"/>
        <v>7356.467174531249</v>
      </c>
      <c r="I66" s="6">
        <v>1875</v>
      </c>
      <c r="J66" s="45">
        <v>5</v>
      </c>
      <c r="K66" s="45">
        <f t="shared" si="3"/>
        <v>3.9234491597499996</v>
      </c>
      <c r="L66" s="6" t="s">
        <v>511</v>
      </c>
      <c r="M66" s="6" t="s">
        <v>2</v>
      </c>
      <c r="N66" s="6">
        <v>9</v>
      </c>
      <c r="O66" s="6"/>
      <c r="P66" s="6"/>
      <c r="Q66" s="6"/>
      <c r="R66" s="6"/>
      <c r="S66" s="6"/>
      <c r="T66" s="6"/>
      <c r="U66" s="6"/>
      <c r="V66" s="6"/>
      <c r="W66" s="6"/>
      <c r="X66" s="6">
        <v>20</v>
      </c>
      <c r="Y66" s="6">
        <v>30</v>
      </c>
      <c r="Z66" s="6">
        <v>50</v>
      </c>
      <c r="AA66" s="62">
        <v>2014</v>
      </c>
      <c r="AB66" s="6">
        <v>0</v>
      </c>
      <c r="AC66" s="6">
        <v>0</v>
      </c>
      <c r="AD66" s="43">
        <v>0</v>
      </c>
      <c r="AE66" s="6" t="s">
        <v>77</v>
      </c>
    </row>
    <row r="67" spans="1:31" s="2" customFormat="1" ht="30" hidden="1">
      <c r="A67" s="6">
        <v>61</v>
      </c>
      <c r="B67" s="6" t="s">
        <v>79</v>
      </c>
      <c r="C67" s="16">
        <v>21101</v>
      </c>
      <c r="D67" s="16">
        <v>21100069</v>
      </c>
      <c r="E67" s="75" t="s">
        <v>172</v>
      </c>
      <c r="F67" s="47">
        <f t="shared" si="0"/>
        <v>3531.1042437749998</v>
      </c>
      <c r="G67" s="47">
        <f t="shared" si="1"/>
        <v>3531.1042437749998</v>
      </c>
      <c r="H67" s="47">
        <f t="shared" si="2"/>
        <v>3531.1042437749998</v>
      </c>
      <c r="I67" s="6">
        <v>1125</v>
      </c>
      <c r="J67" s="45">
        <v>4</v>
      </c>
      <c r="K67" s="45">
        <f t="shared" si="3"/>
        <v>3.1387593278</v>
      </c>
      <c r="L67" s="6" t="s">
        <v>511</v>
      </c>
      <c r="M67" s="6" t="s">
        <v>2</v>
      </c>
      <c r="N67" s="6">
        <v>9</v>
      </c>
      <c r="O67" s="6"/>
      <c r="P67" s="6"/>
      <c r="Q67" s="6"/>
      <c r="R67" s="6"/>
      <c r="S67" s="6"/>
      <c r="T67" s="6"/>
      <c r="U67" s="6"/>
      <c r="V67" s="6"/>
      <c r="W67" s="6"/>
      <c r="X67" s="6">
        <v>20</v>
      </c>
      <c r="Y67" s="6">
        <v>30</v>
      </c>
      <c r="Z67" s="6">
        <v>50</v>
      </c>
      <c r="AA67" s="62">
        <v>2014</v>
      </c>
      <c r="AB67" s="6">
        <v>0</v>
      </c>
      <c r="AC67" s="6">
        <v>0</v>
      </c>
      <c r="AD67" s="43">
        <v>0</v>
      </c>
      <c r="AE67" s="6" t="s">
        <v>77</v>
      </c>
    </row>
    <row r="68" spans="1:31" s="2" customFormat="1" ht="15" hidden="1">
      <c r="A68" s="6">
        <v>62</v>
      </c>
      <c r="B68" s="6" t="s">
        <v>79</v>
      </c>
      <c r="C68" s="16">
        <v>21101</v>
      </c>
      <c r="D68" s="16">
        <v>21100072</v>
      </c>
      <c r="E68" s="75" t="s">
        <v>271</v>
      </c>
      <c r="F68" s="47">
        <f t="shared" si="0"/>
        <v>677.9720148048</v>
      </c>
      <c r="G68" s="47">
        <f t="shared" si="1"/>
        <v>677.9720148048</v>
      </c>
      <c r="H68" s="47">
        <f t="shared" si="2"/>
        <v>677.9720148048</v>
      </c>
      <c r="I68" s="6">
        <v>48</v>
      </c>
      <c r="J68" s="45">
        <v>18</v>
      </c>
      <c r="K68" s="45">
        <f t="shared" si="3"/>
        <v>14.124416975099999</v>
      </c>
      <c r="L68" s="6" t="s">
        <v>511</v>
      </c>
      <c r="M68" s="6" t="s">
        <v>2</v>
      </c>
      <c r="N68" s="6">
        <v>9</v>
      </c>
      <c r="O68" s="6"/>
      <c r="P68" s="6"/>
      <c r="Q68" s="6"/>
      <c r="R68" s="6"/>
      <c r="S68" s="6"/>
      <c r="T68" s="6"/>
      <c r="U68" s="6"/>
      <c r="V68" s="6"/>
      <c r="W68" s="6"/>
      <c r="X68" s="6">
        <v>20</v>
      </c>
      <c r="Y68" s="6">
        <v>30</v>
      </c>
      <c r="Z68" s="6">
        <v>50</v>
      </c>
      <c r="AA68" s="62">
        <v>2014</v>
      </c>
      <c r="AB68" s="6">
        <v>0</v>
      </c>
      <c r="AC68" s="6">
        <v>0</v>
      </c>
      <c r="AD68" s="43">
        <v>0</v>
      </c>
      <c r="AE68" s="6" t="s">
        <v>77</v>
      </c>
    </row>
    <row r="69" spans="1:31" s="2" customFormat="1" ht="15" hidden="1">
      <c r="A69" s="6">
        <v>63</v>
      </c>
      <c r="B69" s="6" t="s">
        <v>79</v>
      </c>
      <c r="C69" s="16">
        <v>21101</v>
      </c>
      <c r="D69" s="16">
        <v>21100072</v>
      </c>
      <c r="E69" s="75" t="s">
        <v>272</v>
      </c>
      <c r="F69" s="47">
        <f t="shared" si="0"/>
        <v>2021.3610071032</v>
      </c>
      <c r="G69" s="47">
        <f t="shared" si="1"/>
        <v>2021.3610071032</v>
      </c>
      <c r="H69" s="47">
        <f t="shared" si="2"/>
        <v>2021.3610071032</v>
      </c>
      <c r="I69" s="6">
        <v>112</v>
      </c>
      <c r="J69" s="45">
        <v>23</v>
      </c>
      <c r="K69" s="45">
        <f t="shared" si="3"/>
        <v>18.04786613485</v>
      </c>
      <c r="L69" s="6" t="s">
        <v>511</v>
      </c>
      <c r="M69" s="6" t="s">
        <v>2</v>
      </c>
      <c r="N69" s="6">
        <v>9</v>
      </c>
      <c r="O69" s="6"/>
      <c r="P69" s="6"/>
      <c r="Q69" s="6"/>
      <c r="R69" s="6"/>
      <c r="S69" s="6"/>
      <c r="T69" s="6"/>
      <c r="U69" s="6"/>
      <c r="V69" s="6"/>
      <c r="W69" s="6"/>
      <c r="X69" s="6">
        <v>20</v>
      </c>
      <c r="Y69" s="6">
        <v>30</v>
      </c>
      <c r="Z69" s="6">
        <v>50</v>
      </c>
      <c r="AA69" s="62">
        <v>2014</v>
      </c>
      <c r="AB69" s="6">
        <v>0</v>
      </c>
      <c r="AC69" s="6">
        <v>0</v>
      </c>
      <c r="AD69" s="43">
        <v>0</v>
      </c>
      <c r="AE69" s="6" t="s">
        <v>77</v>
      </c>
    </row>
    <row r="70" spans="1:31" s="2" customFormat="1" ht="30" hidden="1">
      <c r="A70" s="6">
        <v>64</v>
      </c>
      <c r="B70" s="6" t="s">
        <v>79</v>
      </c>
      <c r="C70" s="16">
        <v>21101</v>
      </c>
      <c r="D70" s="16">
        <v>21100076</v>
      </c>
      <c r="E70" s="75" t="s">
        <v>391</v>
      </c>
      <c r="F70" s="47">
        <f t="shared" si="0"/>
        <v>4119.6216177375</v>
      </c>
      <c r="G70" s="47">
        <f t="shared" si="1"/>
        <v>4119.6216177375</v>
      </c>
      <c r="H70" s="47">
        <f t="shared" si="2"/>
        <v>4119.6216177375</v>
      </c>
      <c r="I70" s="6">
        <v>750</v>
      </c>
      <c r="J70" s="45">
        <v>7</v>
      </c>
      <c r="K70" s="45">
        <f t="shared" si="3"/>
        <v>5.49282882365</v>
      </c>
      <c r="L70" s="6" t="s">
        <v>511</v>
      </c>
      <c r="M70" s="6" t="s">
        <v>2</v>
      </c>
      <c r="N70" s="6">
        <v>9</v>
      </c>
      <c r="O70" s="6"/>
      <c r="P70" s="6"/>
      <c r="Q70" s="6"/>
      <c r="R70" s="6"/>
      <c r="S70" s="6"/>
      <c r="T70" s="6"/>
      <c r="U70" s="6"/>
      <c r="V70" s="6"/>
      <c r="W70" s="6"/>
      <c r="X70" s="6">
        <v>20</v>
      </c>
      <c r="Y70" s="6">
        <v>30</v>
      </c>
      <c r="Z70" s="6">
        <v>50</v>
      </c>
      <c r="AA70" s="62">
        <v>2014</v>
      </c>
      <c r="AB70" s="6">
        <v>0</v>
      </c>
      <c r="AC70" s="6">
        <v>0</v>
      </c>
      <c r="AD70" s="43">
        <v>0</v>
      </c>
      <c r="AE70" s="6" t="s">
        <v>77</v>
      </c>
    </row>
    <row r="71" spans="1:31" s="2" customFormat="1" ht="30" hidden="1">
      <c r="A71" s="6">
        <v>65</v>
      </c>
      <c r="B71" s="6" t="s">
        <v>79</v>
      </c>
      <c r="C71" s="16">
        <v>21101</v>
      </c>
      <c r="D71" s="16">
        <v>21100076</v>
      </c>
      <c r="E71" s="75" t="s">
        <v>392</v>
      </c>
      <c r="F71" s="47">
        <f t="shared" si="0"/>
        <v>4708.1389917</v>
      </c>
      <c r="G71" s="47">
        <f t="shared" si="1"/>
        <v>4708.1389917</v>
      </c>
      <c r="H71" s="47">
        <f t="shared" si="2"/>
        <v>4708.1389917</v>
      </c>
      <c r="I71" s="6">
        <v>600</v>
      </c>
      <c r="J71" s="45">
        <v>10</v>
      </c>
      <c r="K71" s="45">
        <f t="shared" si="3"/>
        <v>7.846898319499999</v>
      </c>
      <c r="L71" s="6" t="s">
        <v>511</v>
      </c>
      <c r="M71" s="6" t="s">
        <v>2</v>
      </c>
      <c r="N71" s="6">
        <v>9</v>
      </c>
      <c r="O71" s="6"/>
      <c r="P71" s="6"/>
      <c r="Q71" s="6"/>
      <c r="R71" s="6"/>
      <c r="S71" s="6"/>
      <c r="T71" s="6"/>
      <c r="U71" s="6"/>
      <c r="V71" s="6"/>
      <c r="W71" s="6"/>
      <c r="X71" s="6">
        <v>20</v>
      </c>
      <c r="Y71" s="6">
        <v>30</v>
      </c>
      <c r="Z71" s="6">
        <v>50</v>
      </c>
      <c r="AA71" s="62">
        <v>2014</v>
      </c>
      <c r="AB71" s="6">
        <v>0</v>
      </c>
      <c r="AC71" s="6">
        <v>0</v>
      </c>
      <c r="AD71" s="43">
        <v>0</v>
      </c>
      <c r="AE71" s="6" t="s">
        <v>77</v>
      </c>
    </row>
    <row r="72" spans="1:31" s="2" customFormat="1" ht="45" hidden="1">
      <c r="A72" s="6">
        <v>66</v>
      </c>
      <c r="B72" s="6" t="s">
        <v>79</v>
      </c>
      <c r="C72" s="16">
        <v>21101</v>
      </c>
      <c r="D72" s="16">
        <v>21100079</v>
      </c>
      <c r="E72" s="75" t="s">
        <v>173</v>
      </c>
      <c r="F72" s="47">
        <f aca="true" t="shared" si="4" ref="F72:F135">+K72*I72</f>
        <v>5649.76679004</v>
      </c>
      <c r="G72" s="47">
        <f aca="true" t="shared" si="5" ref="G72:G135">+F72</f>
        <v>5649.76679004</v>
      </c>
      <c r="H72" s="47">
        <f aca="true" t="shared" si="6" ref="H72:H135">+F72</f>
        <v>5649.76679004</v>
      </c>
      <c r="I72" s="6">
        <v>900</v>
      </c>
      <c r="J72" s="45">
        <v>8</v>
      </c>
      <c r="K72" s="45">
        <f aca="true" t="shared" si="7" ref="K72:K135">J72*0.78468983195</f>
        <v>6.2775186556</v>
      </c>
      <c r="L72" s="6" t="s">
        <v>511</v>
      </c>
      <c r="M72" s="6" t="s">
        <v>2</v>
      </c>
      <c r="N72" s="6">
        <v>9</v>
      </c>
      <c r="O72" s="6"/>
      <c r="P72" s="6"/>
      <c r="Q72" s="6"/>
      <c r="R72" s="6"/>
      <c r="S72" s="6"/>
      <c r="T72" s="6"/>
      <c r="U72" s="6"/>
      <c r="V72" s="6"/>
      <c r="W72" s="6"/>
      <c r="X72" s="6">
        <v>20</v>
      </c>
      <c r="Y72" s="6">
        <v>30</v>
      </c>
      <c r="Z72" s="6">
        <v>50</v>
      </c>
      <c r="AA72" s="62">
        <v>2014</v>
      </c>
      <c r="AB72" s="6">
        <v>0</v>
      </c>
      <c r="AC72" s="6">
        <v>0</v>
      </c>
      <c r="AD72" s="43">
        <v>0</v>
      </c>
      <c r="AE72" s="6" t="s">
        <v>77</v>
      </c>
    </row>
    <row r="73" spans="1:31" s="2" customFormat="1" ht="45" hidden="1">
      <c r="A73" s="6">
        <v>67</v>
      </c>
      <c r="B73" s="6" t="s">
        <v>79</v>
      </c>
      <c r="C73" s="16">
        <v>21101</v>
      </c>
      <c r="D73" s="16">
        <v>21100079</v>
      </c>
      <c r="E73" s="75" t="s">
        <v>174</v>
      </c>
      <c r="F73" s="47">
        <f t="shared" si="4"/>
        <v>16478.48647095</v>
      </c>
      <c r="G73" s="47">
        <f t="shared" si="5"/>
        <v>16478.48647095</v>
      </c>
      <c r="H73" s="47">
        <f t="shared" si="6"/>
        <v>16478.48647095</v>
      </c>
      <c r="I73" s="6">
        <v>2625</v>
      </c>
      <c r="J73" s="45">
        <v>8</v>
      </c>
      <c r="K73" s="45">
        <f t="shared" si="7"/>
        <v>6.2775186556</v>
      </c>
      <c r="L73" s="6" t="s">
        <v>511</v>
      </c>
      <c r="M73" s="6" t="s">
        <v>2</v>
      </c>
      <c r="N73" s="6">
        <v>9</v>
      </c>
      <c r="O73" s="6"/>
      <c r="P73" s="6"/>
      <c r="Q73" s="6"/>
      <c r="R73" s="6"/>
      <c r="S73" s="6"/>
      <c r="T73" s="6"/>
      <c r="U73" s="6"/>
      <c r="V73" s="6"/>
      <c r="W73" s="6"/>
      <c r="X73" s="6">
        <v>20</v>
      </c>
      <c r="Y73" s="6">
        <v>30</v>
      </c>
      <c r="Z73" s="6">
        <v>50</v>
      </c>
      <c r="AA73" s="62">
        <v>2014</v>
      </c>
      <c r="AB73" s="6">
        <v>0</v>
      </c>
      <c r="AC73" s="6">
        <v>0</v>
      </c>
      <c r="AD73" s="43">
        <v>0</v>
      </c>
      <c r="AE73" s="6" t="s">
        <v>77</v>
      </c>
    </row>
    <row r="74" spans="1:31" s="2" customFormat="1" ht="45" hidden="1">
      <c r="A74" s="6">
        <v>68</v>
      </c>
      <c r="B74" s="6" t="s">
        <v>79</v>
      </c>
      <c r="C74" s="16">
        <v>21101</v>
      </c>
      <c r="D74" s="16">
        <v>21100079</v>
      </c>
      <c r="E74" s="75" t="s">
        <v>175</v>
      </c>
      <c r="F74" s="47">
        <f t="shared" si="4"/>
        <v>7062.2084875499995</v>
      </c>
      <c r="G74" s="47">
        <f t="shared" si="5"/>
        <v>7062.2084875499995</v>
      </c>
      <c r="H74" s="47">
        <f t="shared" si="6"/>
        <v>7062.2084875499995</v>
      </c>
      <c r="I74" s="6">
        <v>1125</v>
      </c>
      <c r="J74" s="45">
        <v>8</v>
      </c>
      <c r="K74" s="45">
        <f t="shared" si="7"/>
        <v>6.2775186556</v>
      </c>
      <c r="L74" s="6" t="s">
        <v>511</v>
      </c>
      <c r="M74" s="6" t="s">
        <v>2</v>
      </c>
      <c r="N74" s="6">
        <v>9</v>
      </c>
      <c r="O74" s="6"/>
      <c r="P74" s="6"/>
      <c r="Q74" s="6"/>
      <c r="R74" s="6"/>
      <c r="S74" s="6"/>
      <c r="T74" s="6"/>
      <c r="U74" s="6"/>
      <c r="V74" s="6"/>
      <c r="W74" s="6"/>
      <c r="X74" s="6">
        <v>20</v>
      </c>
      <c r="Y74" s="6">
        <v>30</v>
      </c>
      <c r="Z74" s="6">
        <v>50</v>
      </c>
      <c r="AA74" s="62">
        <v>2014</v>
      </c>
      <c r="AB74" s="6">
        <v>0</v>
      </c>
      <c r="AC74" s="6">
        <v>0</v>
      </c>
      <c r="AD74" s="43">
        <v>0</v>
      </c>
      <c r="AE74" s="6" t="s">
        <v>77</v>
      </c>
    </row>
    <row r="75" spans="1:31" s="2" customFormat="1" ht="45" hidden="1">
      <c r="A75" s="6">
        <v>69</v>
      </c>
      <c r="B75" s="6" t="s">
        <v>79</v>
      </c>
      <c r="C75" s="16">
        <v>21101</v>
      </c>
      <c r="D75" s="16">
        <v>21100079</v>
      </c>
      <c r="E75" s="75" t="s">
        <v>176</v>
      </c>
      <c r="F75" s="47">
        <f t="shared" si="4"/>
        <v>2988.0988800656</v>
      </c>
      <c r="G75" s="47">
        <f t="shared" si="5"/>
        <v>2988.0988800656</v>
      </c>
      <c r="H75" s="47">
        <f t="shared" si="6"/>
        <v>2988.0988800656</v>
      </c>
      <c r="I75" s="6">
        <v>112</v>
      </c>
      <c r="J75" s="45">
        <v>34</v>
      </c>
      <c r="K75" s="45">
        <f t="shared" si="7"/>
        <v>26.6794542863</v>
      </c>
      <c r="L75" s="6" t="s">
        <v>511</v>
      </c>
      <c r="M75" s="6" t="s">
        <v>2</v>
      </c>
      <c r="N75" s="6">
        <v>9</v>
      </c>
      <c r="O75" s="6"/>
      <c r="P75" s="6"/>
      <c r="Q75" s="6"/>
      <c r="R75" s="6"/>
      <c r="S75" s="6"/>
      <c r="T75" s="6"/>
      <c r="U75" s="6"/>
      <c r="V75" s="6"/>
      <c r="W75" s="6"/>
      <c r="X75" s="6">
        <v>20</v>
      </c>
      <c r="Y75" s="6">
        <v>30</v>
      </c>
      <c r="Z75" s="6">
        <v>50</v>
      </c>
      <c r="AA75" s="62">
        <v>2014</v>
      </c>
      <c r="AB75" s="6">
        <v>0</v>
      </c>
      <c r="AC75" s="6">
        <v>0</v>
      </c>
      <c r="AD75" s="43">
        <v>0</v>
      </c>
      <c r="AE75" s="6" t="s">
        <v>77</v>
      </c>
    </row>
    <row r="76" spans="1:31" s="2" customFormat="1" ht="30" hidden="1">
      <c r="A76" s="6">
        <v>70</v>
      </c>
      <c r="B76" s="6" t="s">
        <v>79</v>
      </c>
      <c r="C76" s="16">
        <v>21101</v>
      </c>
      <c r="D76" s="16">
        <v>21100080</v>
      </c>
      <c r="E76" s="75" t="s">
        <v>393</v>
      </c>
      <c r="F76" s="47">
        <f t="shared" si="4"/>
        <v>42.3732509253</v>
      </c>
      <c r="G76" s="47">
        <f t="shared" si="5"/>
        <v>42.3732509253</v>
      </c>
      <c r="H76" s="47">
        <f t="shared" si="6"/>
        <v>42.3732509253</v>
      </c>
      <c r="I76" s="6">
        <v>18</v>
      </c>
      <c r="J76" s="45">
        <v>3</v>
      </c>
      <c r="K76" s="45">
        <f t="shared" si="7"/>
        <v>2.35406949585</v>
      </c>
      <c r="L76" s="6" t="s">
        <v>511</v>
      </c>
      <c r="M76" s="6" t="s">
        <v>2</v>
      </c>
      <c r="N76" s="6">
        <v>9</v>
      </c>
      <c r="O76" s="6"/>
      <c r="P76" s="6"/>
      <c r="Q76" s="6"/>
      <c r="R76" s="6"/>
      <c r="S76" s="6"/>
      <c r="T76" s="6"/>
      <c r="U76" s="6"/>
      <c r="V76" s="6"/>
      <c r="W76" s="6"/>
      <c r="X76" s="6">
        <v>20</v>
      </c>
      <c r="Y76" s="6">
        <v>30</v>
      </c>
      <c r="Z76" s="6">
        <v>50</v>
      </c>
      <c r="AA76" s="62">
        <v>2014</v>
      </c>
      <c r="AB76" s="6">
        <v>0</v>
      </c>
      <c r="AC76" s="6">
        <v>0</v>
      </c>
      <c r="AD76" s="43">
        <v>0</v>
      </c>
      <c r="AE76" s="6" t="s">
        <v>77</v>
      </c>
    </row>
    <row r="77" spans="1:31" s="2" customFormat="1" ht="30" hidden="1">
      <c r="A77" s="6">
        <v>71</v>
      </c>
      <c r="B77" s="6" t="s">
        <v>79</v>
      </c>
      <c r="C77" s="16">
        <v>21101</v>
      </c>
      <c r="D77" s="16">
        <v>21100080</v>
      </c>
      <c r="E77" s="75" t="s">
        <v>394</v>
      </c>
      <c r="F77" s="47">
        <f t="shared" si="4"/>
        <v>6238.2841640025</v>
      </c>
      <c r="G77" s="47">
        <f t="shared" si="5"/>
        <v>6238.2841640025</v>
      </c>
      <c r="H77" s="47">
        <f t="shared" si="6"/>
        <v>6238.2841640025</v>
      </c>
      <c r="I77" s="6">
        <v>75</v>
      </c>
      <c r="J77" s="45">
        <v>106</v>
      </c>
      <c r="K77" s="45">
        <f t="shared" si="7"/>
        <v>83.1771221867</v>
      </c>
      <c r="L77" s="6" t="s">
        <v>511</v>
      </c>
      <c r="M77" s="6" t="s">
        <v>2</v>
      </c>
      <c r="N77" s="6">
        <v>9</v>
      </c>
      <c r="O77" s="6"/>
      <c r="P77" s="6"/>
      <c r="Q77" s="6"/>
      <c r="R77" s="6"/>
      <c r="S77" s="6"/>
      <c r="T77" s="6"/>
      <c r="U77" s="6"/>
      <c r="V77" s="6"/>
      <c r="W77" s="6"/>
      <c r="X77" s="6">
        <v>20</v>
      </c>
      <c r="Y77" s="6">
        <v>30</v>
      </c>
      <c r="Z77" s="6">
        <v>50</v>
      </c>
      <c r="AA77" s="62">
        <v>2014</v>
      </c>
      <c r="AB77" s="6">
        <v>0</v>
      </c>
      <c r="AC77" s="6">
        <v>0</v>
      </c>
      <c r="AD77" s="43">
        <v>0</v>
      </c>
      <c r="AE77" s="6" t="s">
        <v>77</v>
      </c>
    </row>
    <row r="78" spans="1:31" s="2" customFormat="1" ht="30" hidden="1">
      <c r="A78" s="6">
        <v>72</v>
      </c>
      <c r="B78" s="6" t="s">
        <v>79</v>
      </c>
      <c r="C78" s="16">
        <v>21101</v>
      </c>
      <c r="D78" s="16">
        <v>21100080</v>
      </c>
      <c r="E78" s="75" t="s">
        <v>395</v>
      </c>
      <c r="F78" s="47">
        <f t="shared" si="4"/>
        <v>2495.313665601</v>
      </c>
      <c r="G78" s="47">
        <f t="shared" si="5"/>
        <v>2495.313665601</v>
      </c>
      <c r="H78" s="47">
        <f t="shared" si="6"/>
        <v>2495.313665601</v>
      </c>
      <c r="I78" s="6">
        <v>30</v>
      </c>
      <c r="J78" s="45">
        <v>106</v>
      </c>
      <c r="K78" s="45">
        <f t="shared" si="7"/>
        <v>83.1771221867</v>
      </c>
      <c r="L78" s="6" t="s">
        <v>511</v>
      </c>
      <c r="M78" s="6" t="s">
        <v>2</v>
      </c>
      <c r="N78" s="6">
        <v>9</v>
      </c>
      <c r="O78" s="6"/>
      <c r="P78" s="6"/>
      <c r="Q78" s="6"/>
      <c r="R78" s="6"/>
      <c r="S78" s="6"/>
      <c r="T78" s="6"/>
      <c r="U78" s="6"/>
      <c r="V78" s="6"/>
      <c r="W78" s="6"/>
      <c r="X78" s="6">
        <v>20</v>
      </c>
      <c r="Y78" s="6">
        <v>30</v>
      </c>
      <c r="Z78" s="6">
        <v>50</v>
      </c>
      <c r="AA78" s="62">
        <v>2014</v>
      </c>
      <c r="AB78" s="6">
        <v>0</v>
      </c>
      <c r="AC78" s="6">
        <v>0</v>
      </c>
      <c r="AD78" s="43">
        <v>0</v>
      </c>
      <c r="AE78" s="6" t="s">
        <v>77</v>
      </c>
    </row>
    <row r="79" spans="1:31" s="2" customFormat="1" ht="30" hidden="1">
      <c r="A79" s="6">
        <v>73</v>
      </c>
      <c r="B79" s="6" t="s">
        <v>79</v>
      </c>
      <c r="C79" s="16">
        <v>21101</v>
      </c>
      <c r="D79" s="16">
        <v>21100080</v>
      </c>
      <c r="E79" s="75" t="s">
        <v>396</v>
      </c>
      <c r="F79" s="47">
        <f t="shared" si="4"/>
        <v>7062.2084875499995</v>
      </c>
      <c r="G79" s="47">
        <f t="shared" si="5"/>
        <v>7062.2084875499995</v>
      </c>
      <c r="H79" s="47">
        <f t="shared" si="6"/>
        <v>7062.2084875499995</v>
      </c>
      <c r="I79" s="6">
        <v>75</v>
      </c>
      <c r="J79" s="45">
        <v>120</v>
      </c>
      <c r="K79" s="45">
        <f t="shared" si="7"/>
        <v>94.16277983399999</v>
      </c>
      <c r="L79" s="6" t="s">
        <v>511</v>
      </c>
      <c r="M79" s="6" t="s">
        <v>2</v>
      </c>
      <c r="N79" s="6">
        <v>9</v>
      </c>
      <c r="O79" s="6"/>
      <c r="P79" s="6"/>
      <c r="Q79" s="6"/>
      <c r="R79" s="6"/>
      <c r="S79" s="6"/>
      <c r="T79" s="6"/>
      <c r="U79" s="6"/>
      <c r="V79" s="6"/>
      <c r="W79" s="6"/>
      <c r="X79" s="6">
        <v>20</v>
      </c>
      <c r="Y79" s="6">
        <v>30</v>
      </c>
      <c r="Z79" s="6">
        <v>50</v>
      </c>
      <c r="AA79" s="62">
        <v>2014</v>
      </c>
      <c r="AB79" s="6">
        <v>0</v>
      </c>
      <c r="AC79" s="6">
        <v>0</v>
      </c>
      <c r="AD79" s="43">
        <v>0</v>
      </c>
      <c r="AE79" s="6" t="s">
        <v>77</v>
      </c>
    </row>
    <row r="80" spans="1:31" s="2" customFormat="1" ht="30" hidden="1">
      <c r="A80" s="6">
        <v>74</v>
      </c>
      <c r="B80" s="6" t="s">
        <v>79</v>
      </c>
      <c r="C80" s="16">
        <v>21101</v>
      </c>
      <c r="D80" s="16">
        <v>25400309</v>
      </c>
      <c r="E80" s="75" t="s">
        <v>319</v>
      </c>
      <c r="F80" s="47">
        <f t="shared" si="4"/>
        <v>116.1340951286</v>
      </c>
      <c r="G80" s="47">
        <f t="shared" si="5"/>
        <v>116.1340951286</v>
      </c>
      <c r="H80" s="47">
        <f t="shared" si="6"/>
        <v>116.1340951286</v>
      </c>
      <c r="I80" s="6">
        <v>37</v>
      </c>
      <c r="J80" s="45">
        <v>4</v>
      </c>
      <c r="K80" s="45">
        <f t="shared" si="7"/>
        <v>3.1387593278</v>
      </c>
      <c r="L80" s="6" t="s">
        <v>511</v>
      </c>
      <c r="M80" s="6" t="s">
        <v>2</v>
      </c>
      <c r="N80" s="6">
        <v>9</v>
      </c>
      <c r="O80" s="6"/>
      <c r="P80" s="6"/>
      <c r="Q80" s="6"/>
      <c r="R80" s="6"/>
      <c r="S80" s="6"/>
      <c r="T80" s="6"/>
      <c r="U80" s="6"/>
      <c r="V80" s="6"/>
      <c r="W80" s="6"/>
      <c r="X80" s="6">
        <v>20</v>
      </c>
      <c r="Y80" s="6">
        <v>30</v>
      </c>
      <c r="Z80" s="6">
        <v>50</v>
      </c>
      <c r="AA80" s="62">
        <v>2014</v>
      </c>
      <c r="AB80" s="6">
        <v>0</v>
      </c>
      <c r="AC80" s="6">
        <v>0</v>
      </c>
      <c r="AD80" s="43">
        <v>0</v>
      </c>
      <c r="AE80" s="6" t="s">
        <v>77</v>
      </c>
    </row>
    <row r="81" spans="1:31" s="2" customFormat="1" ht="45" hidden="1">
      <c r="A81" s="6">
        <v>75</v>
      </c>
      <c r="B81" s="6" t="s">
        <v>79</v>
      </c>
      <c r="C81" s="16">
        <v>21101</v>
      </c>
      <c r="D81" s="16">
        <v>21100082</v>
      </c>
      <c r="E81" s="75" t="s">
        <v>320</v>
      </c>
      <c r="F81" s="47">
        <f t="shared" si="4"/>
        <v>2354.06949585</v>
      </c>
      <c r="G81" s="47">
        <f t="shared" si="5"/>
        <v>2354.06949585</v>
      </c>
      <c r="H81" s="47">
        <f t="shared" si="6"/>
        <v>2354.06949585</v>
      </c>
      <c r="I81" s="6">
        <v>600</v>
      </c>
      <c r="J81" s="45">
        <v>5</v>
      </c>
      <c r="K81" s="45">
        <f t="shared" si="7"/>
        <v>3.9234491597499996</v>
      </c>
      <c r="L81" s="6" t="s">
        <v>511</v>
      </c>
      <c r="M81" s="6" t="s">
        <v>2</v>
      </c>
      <c r="N81" s="6">
        <v>9</v>
      </c>
      <c r="O81" s="6"/>
      <c r="P81" s="6"/>
      <c r="Q81" s="6"/>
      <c r="R81" s="6"/>
      <c r="S81" s="6"/>
      <c r="T81" s="6"/>
      <c r="U81" s="6"/>
      <c r="V81" s="6"/>
      <c r="W81" s="6"/>
      <c r="X81" s="6">
        <v>20</v>
      </c>
      <c r="Y81" s="6">
        <v>30</v>
      </c>
      <c r="Z81" s="6">
        <v>50</v>
      </c>
      <c r="AA81" s="62">
        <v>2014</v>
      </c>
      <c r="AB81" s="6">
        <v>0</v>
      </c>
      <c r="AC81" s="6">
        <v>0</v>
      </c>
      <c r="AD81" s="43">
        <v>0</v>
      </c>
      <c r="AE81" s="6" t="s">
        <v>77</v>
      </c>
    </row>
    <row r="82" spans="1:31" s="2" customFormat="1" ht="15" hidden="1">
      <c r="A82" s="6">
        <v>76</v>
      </c>
      <c r="B82" s="6" t="s">
        <v>79</v>
      </c>
      <c r="C82" s="16">
        <v>21101</v>
      </c>
      <c r="D82" s="16">
        <v>21100083</v>
      </c>
      <c r="E82" s="75" t="s">
        <v>123</v>
      </c>
      <c r="F82" s="47">
        <f t="shared" si="4"/>
        <v>588.5173739625</v>
      </c>
      <c r="G82" s="47">
        <f t="shared" si="5"/>
        <v>588.5173739625</v>
      </c>
      <c r="H82" s="47">
        <f t="shared" si="6"/>
        <v>588.5173739625</v>
      </c>
      <c r="I82" s="6">
        <v>750</v>
      </c>
      <c r="J82" s="45">
        <v>1</v>
      </c>
      <c r="K82" s="45">
        <f t="shared" si="7"/>
        <v>0.78468983195</v>
      </c>
      <c r="L82" s="6" t="s">
        <v>511</v>
      </c>
      <c r="M82" s="6" t="s">
        <v>2</v>
      </c>
      <c r="N82" s="6">
        <v>9</v>
      </c>
      <c r="O82" s="6"/>
      <c r="P82" s="6"/>
      <c r="Q82" s="6"/>
      <c r="R82" s="6"/>
      <c r="S82" s="6"/>
      <c r="T82" s="6"/>
      <c r="U82" s="6"/>
      <c r="V82" s="6"/>
      <c r="W82" s="6"/>
      <c r="X82" s="6">
        <v>20</v>
      </c>
      <c r="Y82" s="6">
        <v>30</v>
      </c>
      <c r="Z82" s="6">
        <v>50</v>
      </c>
      <c r="AA82" s="62">
        <v>2014</v>
      </c>
      <c r="AB82" s="6">
        <v>0</v>
      </c>
      <c r="AC82" s="6">
        <v>0</v>
      </c>
      <c r="AD82" s="43">
        <v>0</v>
      </c>
      <c r="AE82" s="6" t="s">
        <v>77</v>
      </c>
    </row>
    <row r="83" spans="1:31" s="2" customFormat="1" ht="15" hidden="1">
      <c r="A83" s="6">
        <v>77</v>
      </c>
      <c r="B83" s="6" t="s">
        <v>79</v>
      </c>
      <c r="C83" s="16">
        <v>21101</v>
      </c>
      <c r="D83" s="16">
        <v>21100083</v>
      </c>
      <c r="E83" s="75" t="s">
        <v>124</v>
      </c>
      <c r="F83" s="47">
        <f t="shared" si="4"/>
        <v>440.99568555589997</v>
      </c>
      <c r="G83" s="47">
        <f t="shared" si="5"/>
        <v>440.99568555589997</v>
      </c>
      <c r="H83" s="47">
        <f t="shared" si="6"/>
        <v>440.99568555589997</v>
      </c>
      <c r="I83" s="6">
        <v>562</v>
      </c>
      <c r="J83" s="45">
        <v>1</v>
      </c>
      <c r="K83" s="45">
        <f t="shared" si="7"/>
        <v>0.78468983195</v>
      </c>
      <c r="L83" s="6" t="s">
        <v>511</v>
      </c>
      <c r="M83" s="6" t="s">
        <v>2</v>
      </c>
      <c r="N83" s="6">
        <v>9</v>
      </c>
      <c r="O83" s="6"/>
      <c r="P83" s="6"/>
      <c r="Q83" s="6"/>
      <c r="R83" s="6"/>
      <c r="S83" s="6"/>
      <c r="T83" s="6"/>
      <c r="U83" s="6"/>
      <c r="V83" s="6"/>
      <c r="W83" s="6"/>
      <c r="X83" s="6">
        <v>20</v>
      </c>
      <c r="Y83" s="6">
        <v>30</v>
      </c>
      <c r="Z83" s="6">
        <v>50</v>
      </c>
      <c r="AA83" s="62">
        <v>2014</v>
      </c>
      <c r="AB83" s="6">
        <v>0</v>
      </c>
      <c r="AC83" s="6">
        <v>0</v>
      </c>
      <c r="AD83" s="43">
        <v>0</v>
      </c>
      <c r="AE83" s="6" t="s">
        <v>77</v>
      </c>
    </row>
    <row r="84" spans="1:31" s="2" customFormat="1" ht="15" hidden="1">
      <c r="A84" s="6">
        <v>78</v>
      </c>
      <c r="B84" s="6" t="s">
        <v>79</v>
      </c>
      <c r="C84" s="16">
        <v>21101</v>
      </c>
      <c r="D84" s="16">
        <v>21100083</v>
      </c>
      <c r="E84" s="75" t="s">
        <v>125</v>
      </c>
      <c r="F84" s="47">
        <f t="shared" si="4"/>
        <v>470.81389916999996</v>
      </c>
      <c r="G84" s="47">
        <f t="shared" si="5"/>
        <v>470.81389916999996</v>
      </c>
      <c r="H84" s="47">
        <f t="shared" si="6"/>
        <v>470.81389916999996</v>
      </c>
      <c r="I84" s="6">
        <v>300</v>
      </c>
      <c r="J84" s="45">
        <v>2</v>
      </c>
      <c r="K84" s="45">
        <f t="shared" si="7"/>
        <v>1.5693796639</v>
      </c>
      <c r="L84" s="6" t="s">
        <v>511</v>
      </c>
      <c r="M84" s="6" t="s">
        <v>2</v>
      </c>
      <c r="N84" s="6">
        <v>9</v>
      </c>
      <c r="O84" s="6"/>
      <c r="P84" s="6"/>
      <c r="Q84" s="6"/>
      <c r="R84" s="6"/>
      <c r="S84" s="6"/>
      <c r="T84" s="6"/>
      <c r="U84" s="6"/>
      <c r="V84" s="6"/>
      <c r="W84" s="6"/>
      <c r="X84" s="6">
        <v>20</v>
      </c>
      <c r="Y84" s="6">
        <v>30</v>
      </c>
      <c r="Z84" s="6">
        <v>50</v>
      </c>
      <c r="AA84" s="62">
        <v>2014</v>
      </c>
      <c r="AB84" s="6">
        <v>0</v>
      </c>
      <c r="AC84" s="6">
        <v>0</v>
      </c>
      <c r="AD84" s="43">
        <v>0</v>
      </c>
      <c r="AE84" s="6" t="s">
        <v>77</v>
      </c>
    </row>
    <row r="85" spans="1:31" s="2" customFormat="1" ht="30" hidden="1">
      <c r="A85" s="6">
        <v>79</v>
      </c>
      <c r="B85" s="6" t="s">
        <v>79</v>
      </c>
      <c r="C85" s="16">
        <v>21101</v>
      </c>
      <c r="D85" s="16">
        <v>21100084</v>
      </c>
      <c r="E85" s="75" t="s">
        <v>241</v>
      </c>
      <c r="F85" s="47">
        <f t="shared" si="4"/>
        <v>2824.88339502</v>
      </c>
      <c r="G85" s="47">
        <f t="shared" si="5"/>
        <v>2824.88339502</v>
      </c>
      <c r="H85" s="47">
        <f t="shared" si="6"/>
        <v>2824.88339502</v>
      </c>
      <c r="I85" s="6">
        <v>900</v>
      </c>
      <c r="J85" s="45">
        <v>4</v>
      </c>
      <c r="K85" s="45">
        <f t="shared" si="7"/>
        <v>3.1387593278</v>
      </c>
      <c r="L85" s="6" t="s">
        <v>511</v>
      </c>
      <c r="M85" s="6" t="s">
        <v>2</v>
      </c>
      <c r="N85" s="6">
        <v>9</v>
      </c>
      <c r="O85" s="6"/>
      <c r="P85" s="6"/>
      <c r="Q85" s="6"/>
      <c r="R85" s="6"/>
      <c r="S85" s="6"/>
      <c r="T85" s="6"/>
      <c r="U85" s="6"/>
      <c r="V85" s="6"/>
      <c r="W85" s="6"/>
      <c r="X85" s="6">
        <v>20</v>
      </c>
      <c r="Y85" s="6">
        <v>30</v>
      </c>
      <c r="Z85" s="6">
        <v>50</v>
      </c>
      <c r="AA85" s="62">
        <v>2014</v>
      </c>
      <c r="AB85" s="6">
        <v>0</v>
      </c>
      <c r="AC85" s="6">
        <v>0</v>
      </c>
      <c r="AD85" s="43">
        <v>0</v>
      </c>
      <c r="AE85" s="6" t="s">
        <v>77</v>
      </c>
    </row>
    <row r="86" spans="1:31" s="2" customFormat="1" ht="30" hidden="1">
      <c r="A86" s="6">
        <v>80</v>
      </c>
      <c r="B86" s="6" t="s">
        <v>79</v>
      </c>
      <c r="C86" s="16">
        <v>21101</v>
      </c>
      <c r="D86" s="16">
        <v>21100085</v>
      </c>
      <c r="E86" s="75" t="s">
        <v>242</v>
      </c>
      <c r="F86" s="47">
        <f t="shared" si="4"/>
        <v>1765.5521218874999</v>
      </c>
      <c r="G86" s="47">
        <f t="shared" si="5"/>
        <v>1765.5521218874999</v>
      </c>
      <c r="H86" s="47">
        <f t="shared" si="6"/>
        <v>1765.5521218874999</v>
      </c>
      <c r="I86" s="6">
        <v>75</v>
      </c>
      <c r="J86" s="45">
        <v>30</v>
      </c>
      <c r="K86" s="45">
        <f t="shared" si="7"/>
        <v>23.540694958499998</v>
      </c>
      <c r="L86" s="6" t="s">
        <v>511</v>
      </c>
      <c r="M86" s="6" t="s">
        <v>2</v>
      </c>
      <c r="N86" s="6">
        <v>9</v>
      </c>
      <c r="O86" s="6"/>
      <c r="P86" s="6"/>
      <c r="Q86" s="6"/>
      <c r="R86" s="6"/>
      <c r="S86" s="6"/>
      <c r="T86" s="6"/>
      <c r="U86" s="6"/>
      <c r="V86" s="6"/>
      <c r="W86" s="6"/>
      <c r="X86" s="6">
        <v>20</v>
      </c>
      <c r="Y86" s="6">
        <v>30</v>
      </c>
      <c r="Z86" s="6">
        <v>50</v>
      </c>
      <c r="AA86" s="62">
        <v>2014</v>
      </c>
      <c r="AB86" s="6">
        <v>0</v>
      </c>
      <c r="AC86" s="6">
        <v>0</v>
      </c>
      <c r="AD86" s="43">
        <v>0</v>
      </c>
      <c r="AE86" s="6" t="s">
        <v>77</v>
      </c>
    </row>
    <row r="87" spans="1:31" s="2" customFormat="1" ht="30" hidden="1">
      <c r="A87" s="6">
        <v>81</v>
      </c>
      <c r="B87" s="6" t="s">
        <v>79</v>
      </c>
      <c r="C87" s="16">
        <v>21101</v>
      </c>
      <c r="D87" s="16">
        <v>21100085</v>
      </c>
      <c r="E87" s="75" t="s">
        <v>56</v>
      </c>
      <c r="F87" s="47">
        <f t="shared" si="4"/>
        <v>4570.0335812768</v>
      </c>
      <c r="G87" s="47">
        <f t="shared" si="5"/>
        <v>4570.0335812768</v>
      </c>
      <c r="H87" s="47">
        <f t="shared" si="6"/>
        <v>4570.0335812768</v>
      </c>
      <c r="I87" s="6">
        <v>112</v>
      </c>
      <c r="J87" s="45">
        <v>52</v>
      </c>
      <c r="K87" s="45">
        <f t="shared" si="7"/>
        <v>40.8038712614</v>
      </c>
      <c r="L87" s="6" t="s">
        <v>511</v>
      </c>
      <c r="M87" s="6" t="s">
        <v>2</v>
      </c>
      <c r="N87" s="6">
        <v>9</v>
      </c>
      <c r="O87" s="6"/>
      <c r="P87" s="6"/>
      <c r="Q87" s="6"/>
      <c r="R87" s="6"/>
      <c r="S87" s="6"/>
      <c r="T87" s="6"/>
      <c r="U87" s="6"/>
      <c r="V87" s="6"/>
      <c r="W87" s="6"/>
      <c r="X87" s="6">
        <v>20</v>
      </c>
      <c r="Y87" s="6">
        <v>30</v>
      </c>
      <c r="Z87" s="6">
        <v>50</v>
      </c>
      <c r="AA87" s="62">
        <v>2014</v>
      </c>
      <c r="AB87" s="6">
        <v>0</v>
      </c>
      <c r="AC87" s="6">
        <v>0</v>
      </c>
      <c r="AD87" s="43">
        <v>0</v>
      </c>
      <c r="AE87" s="6" t="s">
        <v>77</v>
      </c>
    </row>
    <row r="88" spans="1:31" s="2" customFormat="1" ht="45" hidden="1">
      <c r="A88" s="6">
        <v>82</v>
      </c>
      <c r="B88" s="6" t="s">
        <v>79</v>
      </c>
      <c r="C88" s="16">
        <v>21101</v>
      </c>
      <c r="D88" s="16">
        <v>21100089</v>
      </c>
      <c r="E88" s="75" t="s">
        <v>243</v>
      </c>
      <c r="F88" s="47">
        <f t="shared" si="4"/>
        <v>22599.06716016</v>
      </c>
      <c r="G88" s="47">
        <f t="shared" si="5"/>
        <v>22599.06716016</v>
      </c>
      <c r="H88" s="47">
        <f t="shared" si="6"/>
        <v>22599.06716016</v>
      </c>
      <c r="I88" s="6">
        <v>900</v>
      </c>
      <c r="J88" s="45">
        <v>32</v>
      </c>
      <c r="K88" s="45">
        <f t="shared" si="7"/>
        <v>25.1100746224</v>
      </c>
      <c r="L88" s="6" t="s">
        <v>511</v>
      </c>
      <c r="M88" s="6" t="s">
        <v>2</v>
      </c>
      <c r="N88" s="6">
        <v>9</v>
      </c>
      <c r="O88" s="6"/>
      <c r="P88" s="6"/>
      <c r="Q88" s="6"/>
      <c r="R88" s="6"/>
      <c r="S88" s="6"/>
      <c r="T88" s="6"/>
      <c r="U88" s="6"/>
      <c r="V88" s="6"/>
      <c r="W88" s="6"/>
      <c r="X88" s="6">
        <v>20</v>
      </c>
      <c r="Y88" s="6">
        <v>30</v>
      </c>
      <c r="Z88" s="6">
        <v>50</v>
      </c>
      <c r="AA88" s="62">
        <v>2014</v>
      </c>
      <c r="AB88" s="6">
        <v>0</v>
      </c>
      <c r="AC88" s="6">
        <v>0</v>
      </c>
      <c r="AD88" s="43">
        <v>0</v>
      </c>
      <c r="AE88" s="6" t="s">
        <v>77</v>
      </c>
    </row>
    <row r="89" spans="1:31" s="2" customFormat="1" ht="15" hidden="1">
      <c r="A89" s="6">
        <v>83</v>
      </c>
      <c r="B89" s="6" t="s">
        <v>79</v>
      </c>
      <c r="C89" s="16">
        <v>21101</v>
      </c>
      <c r="D89" s="16">
        <v>21100140</v>
      </c>
      <c r="E89" s="75" t="s">
        <v>57</v>
      </c>
      <c r="F89" s="47">
        <f t="shared" si="4"/>
        <v>1059.3312731325</v>
      </c>
      <c r="G89" s="47">
        <f t="shared" si="5"/>
        <v>1059.3312731325</v>
      </c>
      <c r="H89" s="47">
        <f t="shared" si="6"/>
        <v>1059.3312731325</v>
      </c>
      <c r="I89" s="6">
        <v>9</v>
      </c>
      <c r="J89" s="45">
        <v>150</v>
      </c>
      <c r="K89" s="45">
        <f t="shared" si="7"/>
        <v>117.70347479249999</v>
      </c>
      <c r="L89" s="6" t="s">
        <v>511</v>
      </c>
      <c r="M89" s="6" t="s">
        <v>2</v>
      </c>
      <c r="N89" s="6">
        <v>9</v>
      </c>
      <c r="O89" s="6"/>
      <c r="P89" s="6"/>
      <c r="Q89" s="6"/>
      <c r="R89" s="6"/>
      <c r="S89" s="6"/>
      <c r="T89" s="6"/>
      <c r="U89" s="6"/>
      <c r="V89" s="6"/>
      <c r="W89" s="6"/>
      <c r="X89" s="6">
        <v>20</v>
      </c>
      <c r="Y89" s="6">
        <v>30</v>
      </c>
      <c r="Z89" s="6">
        <v>50</v>
      </c>
      <c r="AA89" s="62">
        <v>2014</v>
      </c>
      <c r="AB89" s="6">
        <v>0</v>
      </c>
      <c r="AC89" s="6">
        <v>0</v>
      </c>
      <c r="AD89" s="43">
        <v>0</v>
      </c>
      <c r="AE89" s="6" t="s">
        <v>77</v>
      </c>
    </row>
    <row r="90" spans="1:31" s="2" customFormat="1" ht="30" hidden="1">
      <c r="A90" s="6">
        <v>84</v>
      </c>
      <c r="B90" s="6" t="s">
        <v>79</v>
      </c>
      <c r="C90" s="16">
        <v>21101</v>
      </c>
      <c r="D90" s="16">
        <v>21100140</v>
      </c>
      <c r="E90" s="75" t="s">
        <v>126</v>
      </c>
      <c r="F90" s="47">
        <f t="shared" si="4"/>
        <v>1916.2125696219</v>
      </c>
      <c r="G90" s="47">
        <f t="shared" si="5"/>
        <v>1916.2125696219</v>
      </c>
      <c r="H90" s="47">
        <f t="shared" si="6"/>
        <v>1916.2125696219</v>
      </c>
      <c r="I90" s="6">
        <v>22</v>
      </c>
      <c r="J90" s="45">
        <v>111</v>
      </c>
      <c r="K90" s="45">
        <f t="shared" si="7"/>
        <v>87.10057134645</v>
      </c>
      <c r="L90" s="6" t="s">
        <v>511</v>
      </c>
      <c r="M90" s="6" t="s">
        <v>2</v>
      </c>
      <c r="N90" s="6">
        <v>9</v>
      </c>
      <c r="O90" s="6"/>
      <c r="P90" s="6"/>
      <c r="Q90" s="6"/>
      <c r="R90" s="6"/>
      <c r="S90" s="6"/>
      <c r="T90" s="6"/>
      <c r="U90" s="6"/>
      <c r="V90" s="6"/>
      <c r="W90" s="6"/>
      <c r="X90" s="6">
        <v>20</v>
      </c>
      <c r="Y90" s="6">
        <v>30</v>
      </c>
      <c r="Z90" s="6">
        <v>50</v>
      </c>
      <c r="AA90" s="62">
        <v>2014</v>
      </c>
      <c r="AB90" s="6">
        <v>0</v>
      </c>
      <c r="AC90" s="6">
        <v>0</v>
      </c>
      <c r="AD90" s="43">
        <v>0</v>
      </c>
      <c r="AE90" s="6" t="s">
        <v>77</v>
      </c>
    </row>
    <row r="91" spans="1:31" s="2" customFormat="1" ht="30" hidden="1">
      <c r="A91" s="6">
        <v>85</v>
      </c>
      <c r="B91" s="6" t="s">
        <v>79</v>
      </c>
      <c r="C91" s="16">
        <v>21101</v>
      </c>
      <c r="D91" s="16">
        <v>21100140</v>
      </c>
      <c r="E91" s="75" t="s">
        <v>127</v>
      </c>
      <c r="F91" s="47">
        <f t="shared" si="4"/>
        <v>1916.2125696219</v>
      </c>
      <c r="G91" s="47">
        <f t="shared" si="5"/>
        <v>1916.2125696219</v>
      </c>
      <c r="H91" s="47">
        <f t="shared" si="6"/>
        <v>1916.2125696219</v>
      </c>
      <c r="I91" s="6">
        <v>22</v>
      </c>
      <c r="J91" s="45">
        <v>111</v>
      </c>
      <c r="K91" s="45">
        <f t="shared" si="7"/>
        <v>87.10057134645</v>
      </c>
      <c r="L91" s="6" t="s">
        <v>511</v>
      </c>
      <c r="M91" s="6" t="s">
        <v>2</v>
      </c>
      <c r="N91" s="6">
        <v>9</v>
      </c>
      <c r="O91" s="6"/>
      <c r="P91" s="6"/>
      <c r="Q91" s="6"/>
      <c r="R91" s="6"/>
      <c r="S91" s="6"/>
      <c r="T91" s="6"/>
      <c r="U91" s="6"/>
      <c r="V91" s="6"/>
      <c r="W91" s="6"/>
      <c r="X91" s="6">
        <v>20</v>
      </c>
      <c r="Y91" s="6">
        <v>30</v>
      </c>
      <c r="Z91" s="6">
        <v>50</v>
      </c>
      <c r="AA91" s="62">
        <v>2014</v>
      </c>
      <c r="AB91" s="6">
        <v>0</v>
      </c>
      <c r="AC91" s="6">
        <v>0</v>
      </c>
      <c r="AD91" s="43">
        <v>0</v>
      </c>
      <c r="AE91" s="6" t="s">
        <v>77</v>
      </c>
    </row>
    <row r="92" spans="1:31" s="2" customFormat="1" ht="30" hidden="1">
      <c r="A92" s="6">
        <v>86</v>
      </c>
      <c r="B92" s="6" t="s">
        <v>79</v>
      </c>
      <c r="C92" s="16">
        <v>21101</v>
      </c>
      <c r="D92" s="16">
        <v>21100140</v>
      </c>
      <c r="E92" s="75" t="s">
        <v>397</v>
      </c>
      <c r="F92" s="47">
        <f t="shared" si="4"/>
        <v>1907.5809814704498</v>
      </c>
      <c r="G92" s="47">
        <f t="shared" si="5"/>
        <v>1907.5809814704498</v>
      </c>
      <c r="H92" s="47">
        <f t="shared" si="6"/>
        <v>1907.5809814704498</v>
      </c>
      <c r="I92" s="6">
        <v>187</v>
      </c>
      <c r="J92" s="45">
        <v>13</v>
      </c>
      <c r="K92" s="45">
        <f t="shared" si="7"/>
        <v>10.20096781535</v>
      </c>
      <c r="L92" s="6" t="s">
        <v>511</v>
      </c>
      <c r="M92" s="6" t="s">
        <v>2</v>
      </c>
      <c r="N92" s="6">
        <v>9</v>
      </c>
      <c r="O92" s="6"/>
      <c r="P92" s="6"/>
      <c r="Q92" s="6"/>
      <c r="R92" s="6"/>
      <c r="S92" s="6"/>
      <c r="T92" s="6"/>
      <c r="U92" s="6"/>
      <c r="V92" s="6"/>
      <c r="W92" s="6"/>
      <c r="X92" s="6">
        <v>20</v>
      </c>
      <c r="Y92" s="6">
        <v>30</v>
      </c>
      <c r="Z92" s="6">
        <v>50</v>
      </c>
      <c r="AA92" s="62">
        <v>2014</v>
      </c>
      <c r="AB92" s="6">
        <v>0</v>
      </c>
      <c r="AC92" s="6">
        <v>0</v>
      </c>
      <c r="AD92" s="43">
        <v>0</v>
      </c>
      <c r="AE92" s="6" t="s">
        <v>77</v>
      </c>
    </row>
    <row r="93" spans="1:31" s="2" customFormat="1" ht="30" hidden="1">
      <c r="A93" s="6">
        <v>87</v>
      </c>
      <c r="B93" s="6" t="s">
        <v>79</v>
      </c>
      <c r="C93" s="16">
        <v>21101</v>
      </c>
      <c r="D93" s="16">
        <v>21100140</v>
      </c>
      <c r="E93" s="75" t="s">
        <v>398</v>
      </c>
      <c r="F93" s="47">
        <f t="shared" si="4"/>
        <v>78.46898319499999</v>
      </c>
      <c r="G93" s="47">
        <f t="shared" si="5"/>
        <v>78.46898319499999</v>
      </c>
      <c r="H93" s="47">
        <f t="shared" si="6"/>
        <v>78.46898319499999</v>
      </c>
      <c r="I93" s="6">
        <v>4</v>
      </c>
      <c r="J93" s="45">
        <v>25</v>
      </c>
      <c r="K93" s="45">
        <f t="shared" si="7"/>
        <v>19.617245798749998</v>
      </c>
      <c r="L93" s="6" t="s">
        <v>511</v>
      </c>
      <c r="M93" s="6" t="s">
        <v>2</v>
      </c>
      <c r="N93" s="6">
        <v>9</v>
      </c>
      <c r="O93" s="6"/>
      <c r="P93" s="6"/>
      <c r="Q93" s="6"/>
      <c r="R93" s="6"/>
      <c r="S93" s="6"/>
      <c r="T93" s="6"/>
      <c r="U93" s="6"/>
      <c r="V93" s="6"/>
      <c r="W93" s="6"/>
      <c r="X93" s="6">
        <v>20</v>
      </c>
      <c r="Y93" s="6">
        <v>30</v>
      </c>
      <c r="Z93" s="6">
        <v>50</v>
      </c>
      <c r="AA93" s="62">
        <v>2014</v>
      </c>
      <c r="AB93" s="6">
        <v>0</v>
      </c>
      <c r="AC93" s="6">
        <v>0</v>
      </c>
      <c r="AD93" s="43">
        <v>0</v>
      </c>
      <c r="AE93" s="6" t="s">
        <v>77</v>
      </c>
    </row>
    <row r="94" spans="1:31" s="2" customFormat="1" ht="30" hidden="1">
      <c r="A94" s="6">
        <v>88</v>
      </c>
      <c r="B94" s="6" t="s">
        <v>79</v>
      </c>
      <c r="C94" s="16">
        <v>21101</v>
      </c>
      <c r="D94" s="16">
        <v>21100140</v>
      </c>
      <c r="E94" s="75" t="s">
        <v>399</v>
      </c>
      <c r="F94" s="47">
        <f t="shared" si="4"/>
        <v>2295.21775845375</v>
      </c>
      <c r="G94" s="47">
        <f t="shared" si="5"/>
        <v>2295.21775845375</v>
      </c>
      <c r="H94" s="47">
        <f t="shared" si="6"/>
        <v>2295.21775845375</v>
      </c>
      <c r="I94" s="6">
        <v>225</v>
      </c>
      <c r="J94" s="45">
        <v>13</v>
      </c>
      <c r="K94" s="45">
        <f t="shared" si="7"/>
        <v>10.20096781535</v>
      </c>
      <c r="L94" s="6" t="s">
        <v>511</v>
      </c>
      <c r="M94" s="6" t="s">
        <v>2</v>
      </c>
      <c r="N94" s="6">
        <v>9</v>
      </c>
      <c r="O94" s="6"/>
      <c r="P94" s="6"/>
      <c r="Q94" s="6"/>
      <c r="R94" s="6"/>
      <c r="S94" s="6"/>
      <c r="T94" s="6"/>
      <c r="U94" s="6"/>
      <c r="V94" s="6"/>
      <c r="W94" s="6"/>
      <c r="X94" s="6">
        <v>20</v>
      </c>
      <c r="Y94" s="6">
        <v>30</v>
      </c>
      <c r="Z94" s="6">
        <v>50</v>
      </c>
      <c r="AA94" s="62">
        <v>2014</v>
      </c>
      <c r="AB94" s="6">
        <v>0</v>
      </c>
      <c r="AC94" s="6">
        <v>0</v>
      </c>
      <c r="AD94" s="43">
        <v>0</v>
      </c>
      <c r="AE94" s="6" t="s">
        <v>77</v>
      </c>
    </row>
    <row r="95" spans="1:31" s="2" customFormat="1" ht="30" hidden="1">
      <c r="A95" s="6">
        <v>89</v>
      </c>
      <c r="B95" s="6" t="s">
        <v>79</v>
      </c>
      <c r="C95" s="16">
        <v>21101</v>
      </c>
      <c r="D95" s="16">
        <v>21100104</v>
      </c>
      <c r="E95" s="75" t="s">
        <v>128</v>
      </c>
      <c r="F95" s="47">
        <f t="shared" si="4"/>
        <v>353.1104243775</v>
      </c>
      <c r="G95" s="47">
        <f t="shared" si="5"/>
        <v>353.1104243775</v>
      </c>
      <c r="H95" s="47">
        <f t="shared" si="6"/>
        <v>353.1104243775</v>
      </c>
      <c r="I95" s="6">
        <v>450</v>
      </c>
      <c r="J95" s="45">
        <v>1</v>
      </c>
      <c r="K95" s="45">
        <f t="shared" si="7"/>
        <v>0.78468983195</v>
      </c>
      <c r="L95" s="6" t="s">
        <v>511</v>
      </c>
      <c r="M95" s="6" t="s">
        <v>2</v>
      </c>
      <c r="N95" s="6">
        <v>9</v>
      </c>
      <c r="O95" s="6"/>
      <c r="P95" s="6"/>
      <c r="Q95" s="6"/>
      <c r="R95" s="6"/>
      <c r="S95" s="6"/>
      <c r="T95" s="6"/>
      <c r="U95" s="6"/>
      <c r="V95" s="6"/>
      <c r="W95" s="6"/>
      <c r="X95" s="6">
        <v>20</v>
      </c>
      <c r="Y95" s="6">
        <v>30</v>
      </c>
      <c r="Z95" s="6">
        <v>50</v>
      </c>
      <c r="AA95" s="62">
        <v>2014</v>
      </c>
      <c r="AB95" s="6">
        <v>0</v>
      </c>
      <c r="AC95" s="6">
        <v>0</v>
      </c>
      <c r="AD95" s="43">
        <v>0</v>
      </c>
      <c r="AE95" s="6" t="s">
        <v>77</v>
      </c>
    </row>
    <row r="96" spans="1:31" s="2" customFormat="1" ht="30" hidden="1">
      <c r="A96" s="6">
        <v>90</v>
      </c>
      <c r="B96" s="6" t="s">
        <v>79</v>
      </c>
      <c r="C96" s="16">
        <v>21101</v>
      </c>
      <c r="D96" s="16">
        <v>21100104</v>
      </c>
      <c r="E96" s="75" t="s">
        <v>129</v>
      </c>
      <c r="F96" s="47">
        <f t="shared" si="4"/>
        <v>882.7760609437499</v>
      </c>
      <c r="G96" s="47">
        <f t="shared" si="5"/>
        <v>882.7760609437499</v>
      </c>
      <c r="H96" s="47">
        <f t="shared" si="6"/>
        <v>882.7760609437499</v>
      </c>
      <c r="I96" s="6">
        <v>1125</v>
      </c>
      <c r="J96" s="45">
        <v>1</v>
      </c>
      <c r="K96" s="45">
        <f t="shared" si="7"/>
        <v>0.78468983195</v>
      </c>
      <c r="L96" s="6" t="s">
        <v>511</v>
      </c>
      <c r="M96" s="6" t="s">
        <v>2</v>
      </c>
      <c r="N96" s="6">
        <v>9</v>
      </c>
      <c r="O96" s="6"/>
      <c r="P96" s="6"/>
      <c r="Q96" s="6"/>
      <c r="R96" s="6"/>
      <c r="S96" s="6"/>
      <c r="T96" s="6"/>
      <c r="U96" s="6"/>
      <c r="V96" s="6"/>
      <c r="W96" s="6"/>
      <c r="X96" s="6">
        <v>20</v>
      </c>
      <c r="Y96" s="6">
        <v>30</v>
      </c>
      <c r="Z96" s="6">
        <v>50</v>
      </c>
      <c r="AA96" s="62">
        <v>2014</v>
      </c>
      <c r="AB96" s="6">
        <v>0</v>
      </c>
      <c r="AC96" s="6">
        <v>0</v>
      </c>
      <c r="AD96" s="43">
        <v>0</v>
      </c>
      <c r="AE96" s="6" t="s">
        <v>77</v>
      </c>
    </row>
    <row r="97" spans="1:31" s="2" customFormat="1" ht="30" hidden="1">
      <c r="A97" s="6">
        <v>91</v>
      </c>
      <c r="B97" s="6" t="s">
        <v>79</v>
      </c>
      <c r="C97" s="16">
        <v>21101</v>
      </c>
      <c r="D97" s="16">
        <v>21100104</v>
      </c>
      <c r="E97" s="75" t="s">
        <v>130</v>
      </c>
      <c r="F97" s="47">
        <f t="shared" si="4"/>
        <v>14.124416975099999</v>
      </c>
      <c r="G97" s="47">
        <f t="shared" si="5"/>
        <v>14.124416975099999</v>
      </c>
      <c r="H97" s="47">
        <f t="shared" si="6"/>
        <v>14.124416975099999</v>
      </c>
      <c r="I97" s="6">
        <v>18</v>
      </c>
      <c r="J97" s="45">
        <v>1</v>
      </c>
      <c r="K97" s="45">
        <f t="shared" si="7"/>
        <v>0.78468983195</v>
      </c>
      <c r="L97" s="6" t="s">
        <v>511</v>
      </c>
      <c r="M97" s="6" t="s">
        <v>2</v>
      </c>
      <c r="N97" s="6">
        <v>9</v>
      </c>
      <c r="O97" s="6"/>
      <c r="P97" s="6"/>
      <c r="Q97" s="6"/>
      <c r="R97" s="6"/>
      <c r="S97" s="6"/>
      <c r="T97" s="6"/>
      <c r="U97" s="6"/>
      <c r="V97" s="6"/>
      <c r="W97" s="6"/>
      <c r="X97" s="6">
        <v>20</v>
      </c>
      <c r="Y97" s="6">
        <v>30</v>
      </c>
      <c r="Z97" s="6">
        <v>50</v>
      </c>
      <c r="AA97" s="62">
        <v>2014</v>
      </c>
      <c r="AB97" s="6">
        <v>0</v>
      </c>
      <c r="AC97" s="6">
        <v>0</v>
      </c>
      <c r="AD97" s="43">
        <v>0</v>
      </c>
      <c r="AE97" s="6" t="s">
        <v>77</v>
      </c>
    </row>
    <row r="98" spans="1:31" s="2" customFormat="1" ht="30" hidden="1">
      <c r="A98" s="6">
        <v>92</v>
      </c>
      <c r="B98" s="6" t="s">
        <v>79</v>
      </c>
      <c r="C98" s="16">
        <v>21101</v>
      </c>
      <c r="D98" s="16">
        <v>21100104</v>
      </c>
      <c r="E98" s="75" t="s">
        <v>58</v>
      </c>
      <c r="F98" s="47">
        <f t="shared" si="4"/>
        <v>4413.880304718749</v>
      </c>
      <c r="G98" s="47">
        <f t="shared" si="5"/>
        <v>4413.880304718749</v>
      </c>
      <c r="H98" s="47">
        <f t="shared" si="6"/>
        <v>4413.880304718749</v>
      </c>
      <c r="I98" s="6">
        <v>75</v>
      </c>
      <c r="J98" s="45">
        <v>75</v>
      </c>
      <c r="K98" s="45">
        <f t="shared" si="7"/>
        <v>58.851737396249995</v>
      </c>
      <c r="L98" s="6" t="s">
        <v>511</v>
      </c>
      <c r="M98" s="6" t="s">
        <v>2</v>
      </c>
      <c r="N98" s="6">
        <v>9</v>
      </c>
      <c r="O98" s="6"/>
      <c r="P98" s="6"/>
      <c r="Q98" s="6"/>
      <c r="R98" s="6"/>
      <c r="S98" s="6"/>
      <c r="T98" s="6"/>
      <c r="U98" s="6"/>
      <c r="V98" s="6"/>
      <c r="W98" s="6"/>
      <c r="X98" s="6">
        <v>20</v>
      </c>
      <c r="Y98" s="6">
        <v>30</v>
      </c>
      <c r="Z98" s="6">
        <v>50</v>
      </c>
      <c r="AA98" s="62">
        <v>2014</v>
      </c>
      <c r="AB98" s="6">
        <v>0</v>
      </c>
      <c r="AC98" s="6">
        <v>0</v>
      </c>
      <c r="AD98" s="43">
        <v>0</v>
      </c>
      <c r="AE98" s="6" t="s">
        <v>77</v>
      </c>
    </row>
    <row r="99" spans="1:31" s="2" customFormat="1" ht="30" hidden="1">
      <c r="A99" s="6">
        <v>93</v>
      </c>
      <c r="B99" s="6" t="s">
        <v>79</v>
      </c>
      <c r="C99" s="16">
        <v>21101</v>
      </c>
      <c r="D99" s="16">
        <v>21100104</v>
      </c>
      <c r="E99" s="75" t="s">
        <v>131</v>
      </c>
      <c r="F99" s="47">
        <f t="shared" si="4"/>
        <v>4131.39196521675</v>
      </c>
      <c r="G99" s="47">
        <f t="shared" si="5"/>
        <v>4131.39196521675</v>
      </c>
      <c r="H99" s="47">
        <f t="shared" si="6"/>
        <v>4131.39196521675</v>
      </c>
      <c r="I99" s="6">
        <v>900</v>
      </c>
      <c r="J99" s="45">
        <v>5.85</v>
      </c>
      <c r="K99" s="45">
        <f t="shared" si="7"/>
        <v>4.590435516907499</v>
      </c>
      <c r="L99" s="6" t="s">
        <v>511</v>
      </c>
      <c r="M99" s="6" t="s">
        <v>2</v>
      </c>
      <c r="N99" s="6">
        <v>9</v>
      </c>
      <c r="O99" s="6"/>
      <c r="P99" s="6"/>
      <c r="Q99" s="6"/>
      <c r="R99" s="6"/>
      <c r="S99" s="6"/>
      <c r="T99" s="6"/>
      <c r="U99" s="6"/>
      <c r="V99" s="6"/>
      <c r="W99" s="6"/>
      <c r="X99" s="6">
        <v>20</v>
      </c>
      <c r="Y99" s="6">
        <v>30</v>
      </c>
      <c r="Z99" s="6">
        <v>50</v>
      </c>
      <c r="AA99" s="62">
        <v>2014</v>
      </c>
      <c r="AB99" s="6">
        <v>0</v>
      </c>
      <c r="AC99" s="6">
        <v>0</v>
      </c>
      <c r="AD99" s="43">
        <v>0</v>
      </c>
      <c r="AE99" s="6" t="s">
        <v>77</v>
      </c>
    </row>
    <row r="100" spans="1:31" s="2" customFormat="1" ht="15" hidden="1">
      <c r="A100" s="6">
        <v>94</v>
      </c>
      <c r="B100" s="6" t="s">
        <v>79</v>
      </c>
      <c r="C100" s="16">
        <v>21101</v>
      </c>
      <c r="D100" s="16">
        <v>21100105</v>
      </c>
      <c r="E100" s="75" t="s">
        <v>273</v>
      </c>
      <c r="F100" s="47">
        <f t="shared" si="4"/>
        <v>7604.58609939384</v>
      </c>
      <c r="G100" s="47">
        <f t="shared" si="5"/>
        <v>7604.58609939384</v>
      </c>
      <c r="H100" s="47">
        <f t="shared" si="6"/>
        <v>7604.58609939384</v>
      </c>
      <c r="I100" s="6">
        <v>90</v>
      </c>
      <c r="J100" s="45">
        <v>107.68</v>
      </c>
      <c r="K100" s="45">
        <f t="shared" si="7"/>
        <v>84.495401104376</v>
      </c>
      <c r="L100" s="6" t="s">
        <v>511</v>
      </c>
      <c r="M100" s="6" t="s">
        <v>2</v>
      </c>
      <c r="N100" s="6">
        <v>9</v>
      </c>
      <c r="O100" s="6"/>
      <c r="P100" s="6"/>
      <c r="Q100" s="6"/>
      <c r="R100" s="6"/>
      <c r="S100" s="6"/>
      <c r="T100" s="6"/>
      <c r="U100" s="6"/>
      <c r="V100" s="6"/>
      <c r="W100" s="6"/>
      <c r="X100" s="6">
        <v>20</v>
      </c>
      <c r="Y100" s="6">
        <v>30</v>
      </c>
      <c r="Z100" s="6">
        <v>50</v>
      </c>
      <c r="AA100" s="62">
        <v>2014</v>
      </c>
      <c r="AB100" s="6">
        <v>0</v>
      </c>
      <c r="AC100" s="6">
        <v>0</v>
      </c>
      <c r="AD100" s="43">
        <v>0</v>
      </c>
      <c r="AE100" s="6" t="s">
        <v>77</v>
      </c>
    </row>
    <row r="101" spans="1:31" s="2" customFormat="1" ht="30" hidden="1">
      <c r="A101" s="6">
        <v>95</v>
      </c>
      <c r="B101" s="6" t="s">
        <v>79</v>
      </c>
      <c r="C101" s="16">
        <v>21101</v>
      </c>
      <c r="D101" s="16">
        <v>21100030</v>
      </c>
      <c r="E101" s="75" t="s">
        <v>400</v>
      </c>
      <c r="F101" s="47">
        <f t="shared" si="4"/>
        <v>174.7896600668625</v>
      </c>
      <c r="G101" s="47">
        <f t="shared" si="5"/>
        <v>174.7896600668625</v>
      </c>
      <c r="H101" s="47">
        <f t="shared" si="6"/>
        <v>174.7896600668625</v>
      </c>
      <c r="I101" s="6">
        <v>225</v>
      </c>
      <c r="J101" s="45">
        <v>0.99</v>
      </c>
      <c r="K101" s="45">
        <f t="shared" si="7"/>
        <v>0.7768429336304999</v>
      </c>
      <c r="L101" s="6" t="s">
        <v>511</v>
      </c>
      <c r="M101" s="6" t="s">
        <v>2</v>
      </c>
      <c r="N101" s="6">
        <v>9</v>
      </c>
      <c r="O101" s="6"/>
      <c r="P101" s="6"/>
      <c r="Q101" s="6"/>
      <c r="R101" s="6"/>
      <c r="S101" s="6"/>
      <c r="T101" s="6"/>
      <c r="U101" s="6"/>
      <c r="V101" s="6"/>
      <c r="W101" s="6"/>
      <c r="X101" s="6">
        <v>20</v>
      </c>
      <c r="Y101" s="6">
        <v>30</v>
      </c>
      <c r="Z101" s="6">
        <v>50</v>
      </c>
      <c r="AA101" s="62">
        <v>2014</v>
      </c>
      <c r="AB101" s="6">
        <v>0</v>
      </c>
      <c r="AC101" s="6">
        <v>0</v>
      </c>
      <c r="AD101" s="43">
        <v>0</v>
      </c>
      <c r="AE101" s="6" t="s">
        <v>77</v>
      </c>
    </row>
    <row r="102" spans="1:31" s="2" customFormat="1" ht="30" hidden="1">
      <c r="A102" s="6">
        <v>96</v>
      </c>
      <c r="B102" s="6" t="s">
        <v>79</v>
      </c>
      <c r="C102" s="16">
        <v>21101</v>
      </c>
      <c r="D102" s="16">
        <v>21100030</v>
      </c>
      <c r="E102" s="75" t="s">
        <v>244</v>
      </c>
      <c r="F102" s="47">
        <f t="shared" si="4"/>
        <v>233.05288008915</v>
      </c>
      <c r="G102" s="47">
        <f t="shared" si="5"/>
        <v>233.05288008915</v>
      </c>
      <c r="H102" s="47">
        <f t="shared" si="6"/>
        <v>233.05288008915</v>
      </c>
      <c r="I102" s="6">
        <v>300</v>
      </c>
      <c r="J102" s="45">
        <v>0.99</v>
      </c>
      <c r="K102" s="45">
        <f t="shared" si="7"/>
        <v>0.7768429336304999</v>
      </c>
      <c r="L102" s="6" t="s">
        <v>511</v>
      </c>
      <c r="M102" s="6" t="s">
        <v>2</v>
      </c>
      <c r="N102" s="6">
        <v>9</v>
      </c>
      <c r="O102" s="6"/>
      <c r="P102" s="6"/>
      <c r="Q102" s="6"/>
      <c r="R102" s="6"/>
      <c r="S102" s="6"/>
      <c r="T102" s="6"/>
      <c r="U102" s="6"/>
      <c r="V102" s="6"/>
      <c r="W102" s="6"/>
      <c r="X102" s="6">
        <v>20</v>
      </c>
      <c r="Y102" s="6">
        <v>30</v>
      </c>
      <c r="Z102" s="6">
        <v>50</v>
      </c>
      <c r="AA102" s="62">
        <v>2014</v>
      </c>
      <c r="AB102" s="6">
        <v>0</v>
      </c>
      <c r="AC102" s="6">
        <v>0</v>
      </c>
      <c r="AD102" s="43">
        <v>0</v>
      </c>
      <c r="AE102" s="6" t="s">
        <v>77</v>
      </c>
    </row>
    <row r="103" spans="1:31" s="2" customFormat="1" ht="45" hidden="1">
      <c r="A103" s="6">
        <v>97</v>
      </c>
      <c r="B103" s="6" t="s">
        <v>79</v>
      </c>
      <c r="C103" s="16">
        <v>21101</v>
      </c>
      <c r="D103" s="16">
        <v>21100109</v>
      </c>
      <c r="E103" s="75" t="s">
        <v>177</v>
      </c>
      <c r="F103" s="47">
        <f t="shared" si="4"/>
        <v>4103.14313126655</v>
      </c>
      <c r="G103" s="47">
        <f t="shared" si="5"/>
        <v>4103.14313126655</v>
      </c>
      <c r="H103" s="47">
        <f t="shared" si="6"/>
        <v>4103.14313126655</v>
      </c>
      <c r="I103" s="6">
        <v>900</v>
      </c>
      <c r="J103" s="45">
        <v>5.81</v>
      </c>
      <c r="K103" s="45">
        <f t="shared" si="7"/>
        <v>4.5590479236295</v>
      </c>
      <c r="L103" s="6" t="s">
        <v>511</v>
      </c>
      <c r="M103" s="6" t="s">
        <v>2</v>
      </c>
      <c r="N103" s="6">
        <v>9</v>
      </c>
      <c r="O103" s="6"/>
      <c r="P103" s="6"/>
      <c r="Q103" s="6"/>
      <c r="R103" s="6"/>
      <c r="S103" s="6"/>
      <c r="T103" s="6"/>
      <c r="U103" s="6"/>
      <c r="V103" s="6"/>
      <c r="W103" s="6"/>
      <c r="X103" s="6">
        <v>20</v>
      </c>
      <c r="Y103" s="6">
        <v>30</v>
      </c>
      <c r="Z103" s="6">
        <v>50</v>
      </c>
      <c r="AA103" s="62">
        <v>2014</v>
      </c>
      <c r="AB103" s="6">
        <v>0</v>
      </c>
      <c r="AC103" s="6">
        <v>0</v>
      </c>
      <c r="AD103" s="43">
        <v>0</v>
      </c>
      <c r="AE103" s="6" t="s">
        <v>77</v>
      </c>
    </row>
    <row r="104" spans="1:31" s="2" customFormat="1" ht="15" hidden="1">
      <c r="A104" s="6">
        <v>98</v>
      </c>
      <c r="B104" s="6" t="s">
        <v>79</v>
      </c>
      <c r="C104" s="16">
        <v>21101</v>
      </c>
      <c r="D104" s="16">
        <v>21100121</v>
      </c>
      <c r="E104" s="75" t="s">
        <v>245</v>
      </c>
      <c r="F104" s="47">
        <f t="shared" si="4"/>
        <v>21024.783184810312</v>
      </c>
      <c r="G104" s="47">
        <f t="shared" si="5"/>
        <v>21024.783184810312</v>
      </c>
      <c r="H104" s="47">
        <f t="shared" si="6"/>
        <v>21024.783184810312</v>
      </c>
      <c r="I104" s="6">
        <v>1875</v>
      </c>
      <c r="J104" s="45">
        <v>14.29</v>
      </c>
      <c r="K104" s="45">
        <f t="shared" si="7"/>
        <v>11.213217698565499</v>
      </c>
      <c r="L104" s="6" t="s">
        <v>511</v>
      </c>
      <c r="M104" s="6" t="s">
        <v>2</v>
      </c>
      <c r="N104" s="6">
        <v>9</v>
      </c>
      <c r="O104" s="6"/>
      <c r="P104" s="6"/>
      <c r="Q104" s="6"/>
      <c r="R104" s="6"/>
      <c r="S104" s="6"/>
      <c r="T104" s="6"/>
      <c r="U104" s="6"/>
      <c r="V104" s="6"/>
      <c r="W104" s="6"/>
      <c r="X104" s="6">
        <v>20</v>
      </c>
      <c r="Y104" s="6">
        <v>30</v>
      </c>
      <c r="Z104" s="6">
        <v>50</v>
      </c>
      <c r="AA104" s="62">
        <v>2014</v>
      </c>
      <c r="AB104" s="6">
        <v>0</v>
      </c>
      <c r="AC104" s="6">
        <v>0</v>
      </c>
      <c r="AD104" s="43">
        <v>0</v>
      </c>
      <c r="AE104" s="6" t="s">
        <v>77</v>
      </c>
    </row>
    <row r="105" spans="1:31" s="2" customFormat="1" ht="30" hidden="1">
      <c r="A105" s="6">
        <v>99</v>
      </c>
      <c r="B105" s="6" t="s">
        <v>79</v>
      </c>
      <c r="C105" s="16">
        <v>21101</v>
      </c>
      <c r="D105" s="16">
        <v>21100023</v>
      </c>
      <c r="E105" s="75" t="s">
        <v>246</v>
      </c>
      <c r="F105" s="47">
        <f t="shared" si="4"/>
        <v>5482.039338460687</v>
      </c>
      <c r="G105" s="47">
        <f t="shared" si="5"/>
        <v>5482.039338460687</v>
      </c>
      <c r="H105" s="47">
        <f t="shared" si="6"/>
        <v>5482.039338460687</v>
      </c>
      <c r="I105" s="6">
        <v>3375</v>
      </c>
      <c r="J105" s="45">
        <v>2.07</v>
      </c>
      <c r="K105" s="45">
        <f t="shared" si="7"/>
        <v>1.6243079521364998</v>
      </c>
      <c r="L105" s="6" t="s">
        <v>511</v>
      </c>
      <c r="M105" s="6" t="s">
        <v>2</v>
      </c>
      <c r="N105" s="6">
        <v>9</v>
      </c>
      <c r="O105" s="6"/>
      <c r="P105" s="6"/>
      <c r="Q105" s="6"/>
      <c r="R105" s="6"/>
      <c r="S105" s="6"/>
      <c r="T105" s="6"/>
      <c r="U105" s="6"/>
      <c r="V105" s="6"/>
      <c r="W105" s="6"/>
      <c r="X105" s="6">
        <v>20</v>
      </c>
      <c r="Y105" s="6">
        <v>30</v>
      </c>
      <c r="Z105" s="6">
        <v>50</v>
      </c>
      <c r="AA105" s="62">
        <v>2014</v>
      </c>
      <c r="AB105" s="6">
        <v>0</v>
      </c>
      <c r="AC105" s="6">
        <v>0</v>
      </c>
      <c r="AD105" s="43">
        <v>0</v>
      </c>
      <c r="AE105" s="6" t="s">
        <v>77</v>
      </c>
    </row>
    <row r="106" spans="1:31" s="2" customFormat="1" ht="30" hidden="1">
      <c r="A106" s="6">
        <v>100</v>
      </c>
      <c r="B106" s="6" t="s">
        <v>79</v>
      </c>
      <c r="C106" s="16">
        <v>21101</v>
      </c>
      <c r="D106" s="16">
        <v>21100121</v>
      </c>
      <c r="E106" s="75" t="s">
        <v>247</v>
      </c>
      <c r="F106" s="47">
        <f t="shared" si="4"/>
        <v>5791.010959791</v>
      </c>
      <c r="G106" s="47">
        <f t="shared" si="5"/>
        <v>5791.010959791</v>
      </c>
      <c r="H106" s="47">
        <f t="shared" si="6"/>
        <v>5791.010959791</v>
      </c>
      <c r="I106" s="6">
        <v>4500</v>
      </c>
      <c r="J106" s="45">
        <v>1.64</v>
      </c>
      <c r="K106" s="45">
        <f t="shared" si="7"/>
        <v>1.2868913243979998</v>
      </c>
      <c r="L106" s="6" t="s">
        <v>511</v>
      </c>
      <c r="M106" s="6" t="s">
        <v>2</v>
      </c>
      <c r="N106" s="6">
        <v>9</v>
      </c>
      <c r="O106" s="6"/>
      <c r="P106" s="6"/>
      <c r="Q106" s="6"/>
      <c r="R106" s="6"/>
      <c r="S106" s="6"/>
      <c r="T106" s="6"/>
      <c r="U106" s="6"/>
      <c r="V106" s="6"/>
      <c r="W106" s="6"/>
      <c r="X106" s="6">
        <v>20</v>
      </c>
      <c r="Y106" s="6">
        <v>30</v>
      </c>
      <c r="Z106" s="6">
        <v>50</v>
      </c>
      <c r="AA106" s="62">
        <v>2014</v>
      </c>
      <c r="AB106" s="6">
        <v>0</v>
      </c>
      <c r="AC106" s="6">
        <v>0</v>
      </c>
      <c r="AD106" s="43">
        <v>0</v>
      </c>
      <c r="AE106" s="6" t="s">
        <v>77</v>
      </c>
    </row>
    <row r="107" spans="1:31" s="2" customFormat="1" ht="45" hidden="1">
      <c r="A107" s="6">
        <v>101</v>
      </c>
      <c r="B107" s="6" t="s">
        <v>79</v>
      </c>
      <c r="C107" s="16">
        <v>21101</v>
      </c>
      <c r="D107" s="16">
        <v>21100079</v>
      </c>
      <c r="E107" s="75" t="s">
        <v>274</v>
      </c>
      <c r="F107" s="47">
        <f t="shared" si="4"/>
        <v>3648.8077185675</v>
      </c>
      <c r="G107" s="47">
        <f t="shared" si="5"/>
        <v>3648.8077185675</v>
      </c>
      <c r="H107" s="47">
        <f t="shared" si="6"/>
        <v>3648.8077185675</v>
      </c>
      <c r="I107" s="6">
        <v>375</v>
      </c>
      <c r="J107" s="45">
        <v>12.4</v>
      </c>
      <c r="K107" s="45">
        <f t="shared" si="7"/>
        <v>9.73015391618</v>
      </c>
      <c r="L107" s="6" t="s">
        <v>511</v>
      </c>
      <c r="M107" s="6" t="s">
        <v>2</v>
      </c>
      <c r="N107" s="6">
        <v>9</v>
      </c>
      <c r="O107" s="6"/>
      <c r="P107" s="6"/>
      <c r="Q107" s="6"/>
      <c r="R107" s="6"/>
      <c r="S107" s="6"/>
      <c r="T107" s="6"/>
      <c r="U107" s="6"/>
      <c r="V107" s="6"/>
      <c r="W107" s="6"/>
      <c r="X107" s="6">
        <v>20</v>
      </c>
      <c r="Y107" s="6">
        <v>30</v>
      </c>
      <c r="Z107" s="6">
        <v>50</v>
      </c>
      <c r="AA107" s="62">
        <v>2014</v>
      </c>
      <c r="AB107" s="6">
        <v>0</v>
      </c>
      <c r="AC107" s="6">
        <v>0</v>
      </c>
      <c r="AD107" s="43">
        <v>0</v>
      </c>
      <c r="AE107" s="6" t="s">
        <v>77</v>
      </c>
    </row>
    <row r="108" spans="1:31" s="2" customFormat="1" ht="30" hidden="1">
      <c r="A108" s="6">
        <v>102</v>
      </c>
      <c r="B108" s="6" t="s">
        <v>79</v>
      </c>
      <c r="C108" s="16">
        <v>21101</v>
      </c>
      <c r="D108" s="16">
        <v>21100079</v>
      </c>
      <c r="E108" s="75" t="s">
        <v>178</v>
      </c>
      <c r="F108" s="47">
        <f t="shared" si="4"/>
        <v>3687.0613478750624</v>
      </c>
      <c r="G108" s="47">
        <f t="shared" si="5"/>
        <v>3687.0613478750624</v>
      </c>
      <c r="H108" s="47">
        <f t="shared" si="6"/>
        <v>3687.0613478750624</v>
      </c>
      <c r="I108" s="6">
        <v>375</v>
      </c>
      <c r="J108" s="45">
        <v>12.53</v>
      </c>
      <c r="K108" s="45">
        <f t="shared" si="7"/>
        <v>9.8321635943335</v>
      </c>
      <c r="L108" s="6" t="s">
        <v>511</v>
      </c>
      <c r="M108" s="6" t="s">
        <v>2</v>
      </c>
      <c r="N108" s="6">
        <v>9</v>
      </c>
      <c r="O108" s="6"/>
      <c r="P108" s="6"/>
      <c r="Q108" s="6"/>
      <c r="R108" s="6"/>
      <c r="S108" s="6"/>
      <c r="T108" s="6"/>
      <c r="U108" s="6"/>
      <c r="V108" s="6"/>
      <c r="W108" s="6"/>
      <c r="X108" s="6">
        <v>20</v>
      </c>
      <c r="Y108" s="6">
        <v>30</v>
      </c>
      <c r="Z108" s="6">
        <v>50</v>
      </c>
      <c r="AA108" s="62">
        <v>2014</v>
      </c>
      <c r="AB108" s="6">
        <v>0</v>
      </c>
      <c r="AC108" s="6">
        <v>0</v>
      </c>
      <c r="AD108" s="43">
        <v>0</v>
      </c>
      <c r="AE108" s="6" t="s">
        <v>77</v>
      </c>
    </row>
    <row r="109" spans="1:31" s="2" customFormat="1" ht="45" hidden="1">
      <c r="A109" s="6">
        <v>103</v>
      </c>
      <c r="B109" s="6" t="s">
        <v>79</v>
      </c>
      <c r="C109" s="16">
        <v>21101</v>
      </c>
      <c r="D109" s="16">
        <v>21100079</v>
      </c>
      <c r="E109" s="75" t="s">
        <v>297</v>
      </c>
      <c r="F109" s="47">
        <f t="shared" si="4"/>
        <v>5250.752010493425</v>
      </c>
      <c r="G109" s="47">
        <f t="shared" si="5"/>
        <v>5250.752010493425</v>
      </c>
      <c r="H109" s="47">
        <f t="shared" si="6"/>
        <v>5250.752010493425</v>
      </c>
      <c r="I109" s="6">
        <v>450</v>
      </c>
      <c r="J109" s="45">
        <v>14.87</v>
      </c>
      <c r="K109" s="45">
        <f t="shared" si="7"/>
        <v>11.668337801096499</v>
      </c>
      <c r="L109" s="6" t="s">
        <v>511</v>
      </c>
      <c r="M109" s="6" t="s">
        <v>2</v>
      </c>
      <c r="N109" s="6">
        <v>9</v>
      </c>
      <c r="O109" s="6"/>
      <c r="P109" s="6"/>
      <c r="Q109" s="6"/>
      <c r="R109" s="6"/>
      <c r="S109" s="6"/>
      <c r="T109" s="6"/>
      <c r="U109" s="6"/>
      <c r="V109" s="6"/>
      <c r="W109" s="6"/>
      <c r="X109" s="6">
        <v>20</v>
      </c>
      <c r="Y109" s="6">
        <v>30</v>
      </c>
      <c r="Z109" s="6">
        <v>50</v>
      </c>
      <c r="AA109" s="62">
        <v>2014</v>
      </c>
      <c r="AB109" s="6">
        <v>0</v>
      </c>
      <c r="AC109" s="6">
        <v>0</v>
      </c>
      <c r="AD109" s="43">
        <v>0</v>
      </c>
      <c r="AE109" s="6" t="s">
        <v>77</v>
      </c>
    </row>
    <row r="110" spans="1:31" s="2" customFormat="1" ht="45" hidden="1">
      <c r="A110" s="6">
        <v>104</v>
      </c>
      <c r="B110" s="6" t="s">
        <v>79</v>
      </c>
      <c r="C110" s="16">
        <v>21101</v>
      </c>
      <c r="D110" s="16">
        <v>21100079</v>
      </c>
      <c r="E110" s="75" t="s">
        <v>275</v>
      </c>
      <c r="F110" s="47">
        <f t="shared" si="4"/>
        <v>3687.0613478750624</v>
      </c>
      <c r="G110" s="47">
        <f t="shared" si="5"/>
        <v>3687.0613478750624</v>
      </c>
      <c r="H110" s="47">
        <f t="shared" si="6"/>
        <v>3687.0613478750624</v>
      </c>
      <c r="I110" s="6">
        <v>375</v>
      </c>
      <c r="J110" s="45">
        <v>12.53</v>
      </c>
      <c r="K110" s="45">
        <f t="shared" si="7"/>
        <v>9.8321635943335</v>
      </c>
      <c r="L110" s="6" t="s">
        <v>511</v>
      </c>
      <c r="M110" s="6" t="s">
        <v>2</v>
      </c>
      <c r="N110" s="6">
        <v>9</v>
      </c>
      <c r="O110" s="6"/>
      <c r="P110" s="6"/>
      <c r="Q110" s="6"/>
      <c r="R110" s="6"/>
      <c r="S110" s="6"/>
      <c r="T110" s="6"/>
      <c r="U110" s="6"/>
      <c r="V110" s="6"/>
      <c r="W110" s="6"/>
      <c r="X110" s="6">
        <v>20</v>
      </c>
      <c r="Y110" s="6">
        <v>30</v>
      </c>
      <c r="Z110" s="6">
        <v>50</v>
      </c>
      <c r="AA110" s="62">
        <v>2014</v>
      </c>
      <c r="AB110" s="6">
        <v>0</v>
      </c>
      <c r="AC110" s="6">
        <v>0</v>
      </c>
      <c r="AD110" s="43">
        <v>0</v>
      </c>
      <c r="AE110" s="6" t="s">
        <v>77</v>
      </c>
    </row>
    <row r="111" spans="1:31" s="2" customFormat="1" ht="45" hidden="1">
      <c r="A111" s="6">
        <v>105</v>
      </c>
      <c r="B111" s="6" t="s">
        <v>79</v>
      </c>
      <c r="C111" s="16">
        <v>21101</v>
      </c>
      <c r="D111" s="16">
        <v>21100079</v>
      </c>
      <c r="E111" s="75" t="s">
        <v>276</v>
      </c>
      <c r="F111" s="47">
        <f t="shared" si="4"/>
        <v>28195.86738654337</v>
      </c>
      <c r="G111" s="47">
        <f t="shared" si="5"/>
        <v>28195.86738654337</v>
      </c>
      <c r="H111" s="47">
        <f t="shared" si="6"/>
        <v>28195.86738654337</v>
      </c>
      <c r="I111" s="6">
        <v>750</v>
      </c>
      <c r="J111" s="45">
        <v>47.91</v>
      </c>
      <c r="K111" s="45">
        <f t="shared" si="7"/>
        <v>37.59448984872449</v>
      </c>
      <c r="L111" s="6" t="s">
        <v>511</v>
      </c>
      <c r="M111" s="6" t="s">
        <v>2</v>
      </c>
      <c r="N111" s="6">
        <v>9</v>
      </c>
      <c r="O111" s="6"/>
      <c r="P111" s="6"/>
      <c r="Q111" s="6"/>
      <c r="R111" s="6"/>
      <c r="S111" s="6"/>
      <c r="T111" s="6"/>
      <c r="U111" s="6"/>
      <c r="V111" s="6"/>
      <c r="W111" s="6"/>
      <c r="X111" s="6">
        <v>20</v>
      </c>
      <c r="Y111" s="6">
        <v>30</v>
      </c>
      <c r="Z111" s="6">
        <v>50</v>
      </c>
      <c r="AA111" s="62">
        <v>2014</v>
      </c>
      <c r="AB111" s="6">
        <v>0</v>
      </c>
      <c r="AC111" s="6">
        <v>0</v>
      </c>
      <c r="AD111" s="43">
        <v>0</v>
      </c>
      <c r="AE111" s="6" t="s">
        <v>77</v>
      </c>
    </row>
    <row r="112" spans="1:31" s="2" customFormat="1" ht="30" hidden="1">
      <c r="A112" s="6">
        <v>106</v>
      </c>
      <c r="B112" s="6" t="s">
        <v>79</v>
      </c>
      <c r="C112" s="16">
        <v>21101</v>
      </c>
      <c r="D112" s="16">
        <v>21100079</v>
      </c>
      <c r="E112" s="75" t="s">
        <v>277</v>
      </c>
      <c r="F112" s="47">
        <f t="shared" si="4"/>
        <v>70489.66846635843</v>
      </c>
      <c r="G112" s="47">
        <f t="shared" si="5"/>
        <v>70489.66846635843</v>
      </c>
      <c r="H112" s="47">
        <f t="shared" si="6"/>
        <v>70489.66846635843</v>
      </c>
      <c r="I112" s="6">
        <v>1875</v>
      </c>
      <c r="J112" s="45">
        <v>47.91</v>
      </c>
      <c r="K112" s="45">
        <f t="shared" si="7"/>
        <v>37.59448984872449</v>
      </c>
      <c r="L112" s="6" t="s">
        <v>511</v>
      </c>
      <c r="M112" s="6" t="s">
        <v>2</v>
      </c>
      <c r="N112" s="6">
        <v>9</v>
      </c>
      <c r="O112" s="6"/>
      <c r="P112" s="6"/>
      <c r="Q112" s="6"/>
      <c r="R112" s="6"/>
      <c r="S112" s="6"/>
      <c r="T112" s="6"/>
      <c r="U112" s="6"/>
      <c r="V112" s="6"/>
      <c r="W112" s="6"/>
      <c r="X112" s="6">
        <v>20</v>
      </c>
      <c r="Y112" s="6">
        <v>30</v>
      </c>
      <c r="Z112" s="6">
        <v>50</v>
      </c>
      <c r="AA112" s="62">
        <v>2014</v>
      </c>
      <c r="AB112" s="6">
        <v>0</v>
      </c>
      <c r="AC112" s="6">
        <v>0</v>
      </c>
      <c r="AD112" s="43">
        <v>0</v>
      </c>
      <c r="AE112" s="6" t="s">
        <v>77</v>
      </c>
    </row>
    <row r="113" spans="1:31" s="2" customFormat="1" ht="30" hidden="1">
      <c r="A113" s="6">
        <v>107</v>
      </c>
      <c r="B113" s="6" t="s">
        <v>79</v>
      </c>
      <c r="C113" s="16">
        <v>21101</v>
      </c>
      <c r="D113" s="16">
        <v>21100124</v>
      </c>
      <c r="E113" s="75" t="s">
        <v>248</v>
      </c>
      <c r="F113" s="47">
        <f t="shared" si="4"/>
        <v>2936.701696072875</v>
      </c>
      <c r="G113" s="47">
        <f t="shared" si="5"/>
        <v>2936.701696072875</v>
      </c>
      <c r="H113" s="47">
        <f t="shared" si="6"/>
        <v>2936.701696072875</v>
      </c>
      <c r="I113" s="6">
        <v>375</v>
      </c>
      <c r="J113" s="45">
        <v>9.98</v>
      </c>
      <c r="K113" s="45">
        <f t="shared" si="7"/>
        <v>7.831204522861</v>
      </c>
      <c r="L113" s="6" t="s">
        <v>511</v>
      </c>
      <c r="M113" s="6" t="s">
        <v>2</v>
      </c>
      <c r="N113" s="6">
        <v>9</v>
      </c>
      <c r="O113" s="6"/>
      <c r="P113" s="6"/>
      <c r="Q113" s="6"/>
      <c r="R113" s="6"/>
      <c r="S113" s="6"/>
      <c r="T113" s="6"/>
      <c r="U113" s="6"/>
      <c r="V113" s="6"/>
      <c r="W113" s="6"/>
      <c r="X113" s="6">
        <v>20</v>
      </c>
      <c r="Y113" s="6">
        <v>30</v>
      </c>
      <c r="Z113" s="6">
        <v>50</v>
      </c>
      <c r="AA113" s="62">
        <v>2014</v>
      </c>
      <c r="AB113" s="6">
        <v>0</v>
      </c>
      <c r="AC113" s="6">
        <v>0</v>
      </c>
      <c r="AD113" s="43">
        <v>0</v>
      </c>
      <c r="AE113" s="6" t="s">
        <v>77</v>
      </c>
    </row>
    <row r="114" spans="1:31" s="2" customFormat="1" ht="15" hidden="1">
      <c r="A114" s="6">
        <v>108</v>
      </c>
      <c r="B114" s="6" t="s">
        <v>79</v>
      </c>
      <c r="C114" s="16">
        <v>21101</v>
      </c>
      <c r="D114" s="16">
        <v>21100124</v>
      </c>
      <c r="E114" s="75" t="s">
        <v>401</v>
      </c>
      <c r="F114" s="47">
        <f t="shared" si="4"/>
        <v>302.968744115895</v>
      </c>
      <c r="G114" s="47">
        <f t="shared" si="5"/>
        <v>302.968744115895</v>
      </c>
      <c r="H114" s="47">
        <f t="shared" si="6"/>
        <v>302.968744115895</v>
      </c>
      <c r="I114" s="6">
        <v>18</v>
      </c>
      <c r="J114" s="45">
        <v>21.45</v>
      </c>
      <c r="K114" s="45">
        <f t="shared" si="7"/>
        <v>16.8315968953275</v>
      </c>
      <c r="L114" s="6" t="s">
        <v>511</v>
      </c>
      <c r="M114" s="6" t="s">
        <v>2</v>
      </c>
      <c r="N114" s="6">
        <v>9</v>
      </c>
      <c r="O114" s="6"/>
      <c r="P114" s="6"/>
      <c r="Q114" s="6"/>
      <c r="R114" s="6"/>
      <c r="S114" s="6"/>
      <c r="T114" s="6"/>
      <c r="U114" s="6"/>
      <c r="V114" s="6"/>
      <c r="W114" s="6"/>
      <c r="X114" s="6">
        <v>20</v>
      </c>
      <c r="Y114" s="6">
        <v>30</v>
      </c>
      <c r="Z114" s="6">
        <v>50</v>
      </c>
      <c r="AA114" s="62">
        <v>2014</v>
      </c>
      <c r="AB114" s="6">
        <v>0</v>
      </c>
      <c r="AC114" s="6">
        <v>0</v>
      </c>
      <c r="AD114" s="43">
        <v>0</v>
      </c>
      <c r="AE114" s="6" t="s">
        <v>77</v>
      </c>
    </row>
    <row r="115" spans="1:31" s="2" customFormat="1" ht="15" hidden="1">
      <c r="A115" s="6">
        <v>109</v>
      </c>
      <c r="B115" s="6" t="s">
        <v>79</v>
      </c>
      <c r="C115" s="16">
        <v>21101</v>
      </c>
      <c r="D115" s="16">
        <v>21100124</v>
      </c>
      <c r="E115" s="75" t="s">
        <v>402</v>
      </c>
      <c r="F115" s="47">
        <f t="shared" si="4"/>
        <v>622.7690851271175</v>
      </c>
      <c r="G115" s="47">
        <f t="shared" si="5"/>
        <v>622.7690851271175</v>
      </c>
      <c r="H115" s="47">
        <f t="shared" si="6"/>
        <v>622.7690851271175</v>
      </c>
      <c r="I115" s="6">
        <v>37</v>
      </c>
      <c r="J115" s="45">
        <v>21.45</v>
      </c>
      <c r="K115" s="45">
        <f t="shared" si="7"/>
        <v>16.8315968953275</v>
      </c>
      <c r="L115" s="6" t="s">
        <v>511</v>
      </c>
      <c r="M115" s="6" t="s">
        <v>2</v>
      </c>
      <c r="N115" s="6">
        <v>9</v>
      </c>
      <c r="O115" s="6"/>
      <c r="P115" s="6"/>
      <c r="Q115" s="6"/>
      <c r="R115" s="6"/>
      <c r="S115" s="6"/>
      <c r="T115" s="6"/>
      <c r="U115" s="6"/>
      <c r="V115" s="6"/>
      <c r="W115" s="6"/>
      <c r="X115" s="6">
        <v>20</v>
      </c>
      <c r="Y115" s="6">
        <v>30</v>
      </c>
      <c r="Z115" s="6">
        <v>50</v>
      </c>
      <c r="AA115" s="62">
        <v>2014</v>
      </c>
      <c r="AB115" s="6">
        <v>0</v>
      </c>
      <c r="AC115" s="6">
        <v>0</v>
      </c>
      <c r="AD115" s="43">
        <v>0</v>
      </c>
      <c r="AE115" s="6" t="s">
        <v>77</v>
      </c>
    </row>
    <row r="116" spans="1:31" s="2" customFormat="1" ht="15" hidden="1">
      <c r="A116" s="6">
        <v>110</v>
      </c>
      <c r="B116" s="6" t="s">
        <v>79</v>
      </c>
      <c r="C116" s="16">
        <v>21101</v>
      </c>
      <c r="D116" s="16">
        <v>21100124</v>
      </c>
      <c r="E116" s="75" t="s">
        <v>403</v>
      </c>
      <c r="F116" s="47">
        <f t="shared" si="4"/>
        <v>2972.012738510625</v>
      </c>
      <c r="G116" s="47">
        <f t="shared" si="5"/>
        <v>2972.012738510625</v>
      </c>
      <c r="H116" s="47">
        <f t="shared" si="6"/>
        <v>2972.012738510625</v>
      </c>
      <c r="I116" s="6">
        <v>375</v>
      </c>
      <c r="J116" s="45">
        <v>10.1</v>
      </c>
      <c r="K116" s="45">
        <f t="shared" si="7"/>
        <v>7.925367302694999</v>
      </c>
      <c r="L116" s="6" t="s">
        <v>511</v>
      </c>
      <c r="M116" s="6" t="s">
        <v>2</v>
      </c>
      <c r="N116" s="6">
        <v>9</v>
      </c>
      <c r="O116" s="6"/>
      <c r="P116" s="6"/>
      <c r="Q116" s="6"/>
      <c r="R116" s="6"/>
      <c r="S116" s="6"/>
      <c r="T116" s="6"/>
      <c r="U116" s="6"/>
      <c r="V116" s="6"/>
      <c r="W116" s="6"/>
      <c r="X116" s="6">
        <v>20</v>
      </c>
      <c r="Y116" s="6">
        <v>30</v>
      </c>
      <c r="Z116" s="6">
        <v>50</v>
      </c>
      <c r="AA116" s="62">
        <v>2014</v>
      </c>
      <c r="AB116" s="6">
        <v>0</v>
      </c>
      <c r="AC116" s="6">
        <v>0</v>
      </c>
      <c r="AD116" s="43">
        <v>0</v>
      </c>
      <c r="AE116" s="6" t="s">
        <v>77</v>
      </c>
    </row>
    <row r="117" spans="1:31" s="2" customFormat="1" ht="15" hidden="1">
      <c r="A117" s="6">
        <v>111</v>
      </c>
      <c r="B117" s="6" t="s">
        <v>79</v>
      </c>
      <c r="C117" s="16">
        <v>21101</v>
      </c>
      <c r="D117" s="16">
        <v>21100031</v>
      </c>
      <c r="E117" s="75" t="s">
        <v>74</v>
      </c>
      <c r="F117" s="47">
        <f t="shared" si="4"/>
        <v>330.935089726593</v>
      </c>
      <c r="G117" s="47">
        <f t="shared" si="5"/>
        <v>330.935089726593</v>
      </c>
      <c r="H117" s="47">
        <f t="shared" si="6"/>
        <v>330.935089726593</v>
      </c>
      <c r="I117" s="6">
        <v>18</v>
      </c>
      <c r="J117" s="45">
        <v>23.43</v>
      </c>
      <c r="K117" s="45">
        <f t="shared" si="7"/>
        <v>18.3852827625885</v>
      </c>
      <c r="L117" s="6" t="s">
        <v>511</v>
      </c>
      <c r="M117" s="6" t="s">
        <v>2</v>
      </c>
      <c r="N117" s="6">
        <v>9</v>
      </c>
      <c r="O117" s="6"/>
      <c r="P117" s="6"/>
      <c r="Q117" s="6"/>
      <c r="R117" s="6"/>
      <c r="S117" s="6"/>
      <c r="T117" s="6"/>
      <c r="U117" s="6"/>
      <c r="V117" s="6"/>
      <c r="W117" s="6"/>
      <c r="X117" s="6">
        <v>20</v>
      </c>
      <c r="Y117" s="6">
        <v>30</v>
      </c>
      <c r="Z117" s="6">
        <v>50</v>
      </c>
      <c r="AA117" s="62">
        <v>2014</v>
      </c>
      <c r="AB117" s="6">
        <v>0</v>
      </c>
      <c r="AC117" s="6">
        <v>0</v>
      </c>
      <c r="AD117" s="43">
        <v>0</v>
      </c>
      <c r="AE117" s="6" t="s">
        <v>77</v>
      </c>
    </row>
    <row r="118" spans="1:31" s="2" customFormat="1" ht="75" hidden="1">
      <c r="A118" s="6">
        <v>112</v>
      </c>
      <c r="B118" s="6" t="s">
        <v>79</v>
      </c>
      <c r="C118" s="16">
        <v>21101</v>
      </c>
      <c r="D118" s="33">
        <v>21100243</v>
      </c>
      <c r="E118" s="75" t="s">
        <v>404</v>
      </c>
      <c r="F118" s="47">
        <f t="shared" si="4"/>
        <v>4458.019107765937</v>
      </c>
      <c r="G118" s="47">
        <f t="shared" si="5"/>
        <v>4458.019107765937</v>
      </c>
      <c r="H118" s="47">
        <f t="shared" si="6"/>
        <v>4458.019107765937</v>
      </c>
      <c r="I118" s="6">
        <v>1875</v>
      </c>
      <c r="J118" s="45">
        <v>3.03</v>
      </c>
      <c r="K118" s="45">
        <f t="shared" si="7"/>
        <v>2.3776101908085</v>
      </c>
      <c r="L118" s="6" t="s">
        <v>511</v>
      </c>
      <c r="M118" s="6" t="s">
        <v>2</v>
      </c>
      <c r="N118" s="6">
        <v>9</v>
      </c>
      <c r="O118" s="6"/>
      <c r="P118" s="6"/>
      <c r="Q118" s="6"/>
      <c r="R118" s="6"/>
      <c r="S118" s="6"/>
      <c r="T118" s="6"/>
      <c r="U118" s="6"/>
      <c r="V118" s="6"/>
      <c r="W118" s="6"/>
      <c r="X118" s="6">
        <v>20</v>
      </c>
      <c r="Y118" s="6">
        <v>30</v>
      </c>
      <c r="Z118" s="6">
        <v>50</v>
      </c>
      <c r="AA118" s="62">
        <v>2014</v>
      </c>
      <c r="AB118" s="6">
        <v>0</v>
      </c>
      <c r="AC118" s="6">
        <v>0</v>
      </c>
      <c r="AD118" s="43">
        <v>0</v>
      </c>
      <c r="AE118" s="6" t="s">
        <v>77</v>
      </c>
    </row>
    <row r="119" spans="1:31" s="2" customFormat="1" ht="75" hidden="1">
      <c r="A119" s="6">
        <v>113</v>
      </c>
      <c r="B119" s="6" t="s">
        <v>79</v>
      </c>
      <c r="C119" s="16">
        <v>21101</v>
      </c>
      <c r="D119" s="33">
        <v>21100243</v>
      </c>
      <c r="E119" s="75" t="s">
        <v>405</v>
      </c>
      <c r="F119" s="47">
        <f t="shared" si="4"/>
        <v>1530.1451723025</v>
      </c>
      <c r="G119" s="47">
        <f t="shared" si="5"/>
        <v>1530.1451723025</v>
      </c>
      <c r="H119" s="47">
        <f t="shared" si="6"/>
        <v>1530.1451723025</v>
      </c>
      <c r="I119" s="6">
        <v>750</v>
      </c>
      <c r="J119" s="45">
        <v>2.6</v>
      </c>
      <c r="K119" s="45">
        <f t="shared" si="7"/>
        <v>2.04019356307</v>
      </c>
      <c r="L119" s="6" t="s">
        <v>511</v>
      </c>
      <c r="M119" s="6" t="s">
        <v>2</v>
      </c>
      <c r="N119" s="6">
        <v>9</v>
      </c>
      <c r="O119" s="6"/>
      <c r="P119" s="6"/>
      <c r="Q119" s="6"/>
      <c r="R119" s="6"/>
      <c r="S119" s="6"/>
      <c r="T119" s="6"/>
      <c r="U119" s="6"/>
      <c r="V119" s="6"/>
      <c r="W119" s="6"/>
      <c r="X119" s="6">
        <v>20</v>
      </c>
      <c r="Y119" s="6">
        <v>30</v>
      </c>
      <c r="Z119" s="6">
        <v>50</v>
      </c>
      <c r="AA119" s="62">
        <v>2014</v>
      </c>
      <c r="AB119" s="6">
        <v>0</v>
      </c>
      <c r="AC119" s="6">
        <v>0</v>
      </c>
      <c r="AD119" s="43">
        <v>0</v>
      </c>
      <c r="AE119" s="6" t="s">
        <v>77</v>
      </c>
    </row>
    <row r="120" spans="1:31" s="2" customFormat="1" ht="75" hidden="1">
      <c r="A120" s="6">
        <v>114</v>
      </c>
      <c r="B120" s="6" t="s">
        <v>79</v>
      </c>
      <c r="C120" s="16">
        <v>21101</v>
      </c>
      <c r="D120" s="33">
        <v>21100243</v>
      </c>
      <c r="E120" s="75" t="s">
        <v>406</v>
      </c>
      <c r="F120" s="47">
        <f t="shared" si="4"/>
        <v>1530.1451723025</v>
      </c>
      <c r="G120" s="47">
        <f t="shared" si="5"/>
        <v>1530.1451723025</v>
      </c>
      <c r="H120" s="47">
        <f t="shared" si="6"/>
        <v>1530.1451723025</v>
      </c>
      <c r="I120" s="6">
        <v>750</v>
      </c>
      <c r="J120" s="45">
        <v>2.6</v>
      </c>
      <c r="K120" s="45">
        <f t="shared" si="7"/>
        <v>2.04019356307</v>
      </c>
      <c r="L120" s="6" t="s">
        <v>511</v>
      </c>
      <c r="M120" s="6" t="s">
        <v>2</v>
      </c>
      <c r="N120" s="6">
        <v>9</v>
      </c>
      <c r="O120" s="6"/>
      <c r="P120" s="6"/>
      <c r="Q120" s="6"/>
      <c r="R120" s="6"/>
      <c r="S120" s="6"/>
      <c r="T120" s="6"/>
      <c r="U120" s="6"/>
      <c r="V120" s="6"/>
      <c r="W120" s="6"/>
      <c r="X120" s="6">
        <v>20</v>
      </c>
      <c r="Y120" s="6">
        <v>30</v>
      </c>
      <c r="Z120" s="6">
        <v>50</v>
      </c>
      <c r="AA120" s="62">
        <v>2014</v>
      </c>
      <c r="AB120" s="6">
        <v>0</v>
      </c>
      <c r="AC120" s="6">
        <v>0</v>
      </c>
      <c r="AD120" s="43">
        <v>0</v>
      </c>
      <c r="AE120" s="6" t="s">
        <v>77</v>
      </c>
    </row>
    <row r="121" spans="1:31" s="2" customFormat="1" ht="75" hidden="1">
      <c r="A121" s="6">
        <v>115</v>
      </c>
      <c r="B121" s="6" t="s">
        <v>79</v>
      </c>
      <c r="C121" s="16">
        <v>21101</v>
      </c>
      <c r="D121" s="33">
        <v>21100243</v>
      </c>
      <c r="E121" s="75" t="s">
        <v>407</v>
      </c>
      <c r="F121" s="47">
        <f t="shared" si="4"/>
        <v>1530.1451723025</v>
      </c>
      <c r="G121" s="47">
        <f t="shared" si="5"/>
        <v>1530.1451723025</v>
      </c>
      <c r="H121" s="47">
        <f t="shared" si="6"/>
        <v>1530.1451723025</v>
      </c>
      <c r="I121" s="6">
        <v>750</v>
      </c>
      <c r="J121" s="45">
        <v>2.6</v>
      </c>
      <c r="K121" s="45">
        <f t="shared" si="7"/>
        <v>2.04019356307</v>
      </c>
      <c r="L121" s="6" t="s">
        <v>511</v>
      </c>
      <c r="M121" s="6" t="s">
        <v>2</v>
      </c>
      <c r="N121" s="6">
        <v>9</v>
      </c>
      <c r="O121" s="6"/>
      <c r="P121" s="6"/>
      <c r="Q121" s="6"/>
      <c r="R121" s="6"/>
      <c r="S121" s="6"/>
      <c r="T121" s="6"/>
      <c r="U121" s="6"/>
      <c r="V121" s="6"/>
      <c r="W121" s="6"/>
      <c r="X121" s="6">
        <v>20</v>
      </c>
      <c r="Y121" s="6">
        <v>30</v>
      </c>
      <c r="Z121" s="6">
        <v>50</v>
      </c>
      <c r="AA121" s="62">
        <v>2014</v>
      </c>
      <c r="AB121" s="6">
        <v>0</v>
      </c>
      <c r="AC121" s="6">
        <v>0</v>
      </c>
      <c r="AD121" s="43">
        <v>0</v>
      </c>
      <c r="AE121" s="6" t="s">
        <v>77</v>
      </c>
    </row>
    <row r="122" spans="1:31" s="2" customFormat="1" ht="75" hidden="1">
      <c r="A122" s="6">
        <v>116</v>
      </c>
      <c r="B122" s="6" t="s">
        <v>79</v>
      </c>
      <c r="C122" s="16">
        <v>21101</v>
      </c>
      <c r="D122" s="33">
        <v>21100243</v>
      </c>
      <c r="E122" s="75" t="s">
        <v>408</v>
      </c>
      <c r="F122" s="47">
        <f t="shared" si="4"/>
        <v>1530.1451723025</v>
      </c>
      <c r="G122" s="47">
        <f t="shared" si="5"/>
        <v>1530.1451723025</v>
      </c>
      <c r="H122" s="47">
        <f t="shared" si="6"/>
        <v>1530.1451723025</v>
      </c>
      <c r="I122" s="6">
        <v>750</v>
      </c>
      <c r="J122" s="45">
        <v>2.6</v>
      </c>
      <c r="K122" s="45">
        <f t="shared" si="7"/>
        <v>2.04019356307</v>
      </c>
      <c r="L122" s="6" t="s">
        <v>511</v>
      </c>
      <c r="M122" s="6" t="s">
        <v>2</v>
      </c>
      <c r="N122" s="6">
        <v>9</v>
      </c>
      <c r="O122" s="6"/>
      <c r="P122" s="6"/>
      <c r="Q122" s="6"/>
      <c r="R122" s="6"/>
      <c r="S122" s="6"/>
      <c r="T122" s="6"/>
      <c r="U122" s="6"/>
      <c r="V122" s="6"/>
      <c r="W122" s="6"/>
      <c r="X122" s="6">
        <v>20</v>
      </c>
      <c r="Y122" s="6">
        <v>30</v>
      </c>
      <c r="Z122" s="6">
        <v>50</v>
      </c>
      <c r="AA122" s="62">
        <v>2014</v>
      </c>
      <c r="AB122" s="6">
        <v>0</v>
      </c>
      <c r="AC122" s="6">
        <v>0</v>
      </c>
      <c r="AD122" s="43">
        <v>0</v>
      </c>
      <c r="AE122" s="6" t="s">
        <v>77</v>
      </c>
    </row>
    <row r="123" spans="1:31" s="2" customFormat="1" ht="15" hidden="1">
      <c r="A123" s="6">
        <v>117</v>
      </c>
      <c r="B123" s="6" t="s">
        <v>79</v>
      </c>
      <c r="C123" s="16">
        <v>21101</v>
      </c>
      <c r="D123" s="33">
        <v>21100243</v>
      </c>
      <c r="E123" s="75" t="s">
        <v>59</v>
      </c>
      <c r="F123" s="47">
        <f t="shared" si="4"/>
        <v>1388.9010025515</v>
      </c>
      <c r="G123" s="47">
        <f t="shared" si="5"/>
        <v>1388.9010025515</v>
      </c>
      <c r="H123" s="47">
        <f t="shared" si="6"/>
        <v>1388.9010025515</v>
      </c>
      <c r="I123" s="6">
        <v>375</v>
      </c>
      <c r="J123" s="45">
        <v>4.72</v>
      </c>
      <c r="K123" s="45">
        <f t="shared" si="7"/>
        <v>3.7037360068039997</v>
      </c>
      <c r="L123" s="6" t="s">
        <v>511</v>
      </c>
      <c r="M123" s="6" t="s">
        <v>2</v>
      </c>
      <c r="N123" s="6">
        <v>9</v>
      </c>
      <c r="O123" s="6"/>
      <c r="P123" s="6"/>
      <c r="Q123" s="6"/>
      <c r="R123" s="6"/>
      <c r="S123" s="6"/>
      <c r="T123" s="6"/>
      <c r="U123" s="6"/>
      <c r="V123" s="6"/>
      <c r="W123" s="6"/>
      <c r="X123" s="6">
        <v>20</v>
      </c>
      <c r="Y123" s="6">
        <v>30</v>
      </c>
      <c r="Z123" s="6">
        <v>50</v>
      </c>
      <c r="AA123" s="62">
        <v>2014</v>
      </c>
      <c r="AB123" s="6">
        <v>0</v>
      </c>
      <c r="AC123" s="6">
        <v>0</v>
      </c>
      <c r="AD123" s="43">
        <v>0</v>
      </c>
      <c r="AE123" s="6" t="s">
        <v>77</v>
      </c>
    </row>
    <row r="124" spans="1:31" s="2" customFormat="1" ht="15" hidden="1">
      <c r="A124" s="6">
        <v>118</v>
      </c>
      <c r="B124" s="6" t="s">
        <v>79</v>
      </c>
      <c r="C124" s="16">
        <v>21101</v>
      </c>
      <c r="D124" s="33">
        <v>21100243</v>
      </c>
      <c r="E124" s="75" t="s">
        <v>60</v>
      </c>
      <c r="F124" s="47">
        <f t="shared" si="4"/>
        <v>11111.208020412</v>
      </c>
      <c r="G124" s="47">
        <f t="shared" si="5"/>
        <v>11111.208020412</v>
      </c>
      <c r="H124" s="47">
        <f t="shared" si="6"/>
        <v>11111.208020412</v>
      </c>
      <c r="I124" s="6">
        <v>3000</v>
      </c>
      <c r="J124" s="45">
        <v>4.72</v>
      </c>
      <c r="K124" s="45">
        <f t="shared" si="7"/>
        <v>3.7037360068039997</v>
      </c>
      <c r="L124" s="6" t="s">
        <v>511</v>
      </c>
      <c r="M124" s="6" t="s">
        <v>2</v>
      </c>
      <c r="N124" s="6">
        <v>9</v>
      </c>
      <c r="O124" s="6"/>
      <c r="P124" s="6"/>
      <c r="Q124" s="6"/>
      <c r="R124" s="6"/>
      <c r="S124" s="6"/>
      <c r="T124" s="6"/>
      <c r="U124" s="6"/>
      <c r="V124" s="6"/>
      <c r="W124" s="6"/>
      <c r="X124" s="6">
        <v>20</v>
      </c>
      <c r="Y124" s="6">
        <v>30</v>
      </c>
      <c r="Z124" s="6">
        <v>50</v>
      </c>
      <c r="AA124" s="62">
        <v>2014</v>
      </c>
      <c r="AB124" s="6">
        <v>0</v>
      </c>
      <c r="AC124" s="6">
        <v>0</v>
      </c>
      <c r="AD124" s="43">
        <v>0</v>
      </c>
      <c r="AE124" s="6" t="s">
        <v>77</v>
      </c>
    </row>
    <row r="125" spans="1:31" s="2" customFormat="1" ht="45" hidden="1">
      <c r="A125" s="6">
        <v>119</v>
      </c>
      <c r="B125" s="6" t="s">
        <v>79</v>
      </c>
      <c r="C125" s="16">
        <v>21101</v>
      </c>
      <c r="D125" s="33">
        <v>21100243</v>
      </c>
      <c r="E125" s="75" t="s">
        <v>278</v>
      </c>
      <c r="F125" s="47">
        <f t="shared" si="4"/>
        <v>1094.64231557025</v>
      </c>
      <c r="G125" s="47">
        <f t="shared" si="5"/>
        <v>1094.64231557025</v>
      </c>
      <c r="H125" s="47">
        <f t="shared" si="6"/>
        <v>1094.64231557025</v>
      </c>
      <c r="I125" s="6">
        <v>225</v>
      </c>
      <c r="J125" s="45">
        <v>6.2</v>
      </c>
      <c r="K125" s="45">
        <f t="shared" si="7"/>
        <v>4.86507695809</v>
      </c>
      <c r="L125" s="6" t="s">
        <v>511</v>
      </c>
      <c r="M125" s="6" t="s">
        <v>2</v>
      </c>
      <c r="N125" s="6">
        <v>9</v>
      </c>
      <c r="O125" s="6"/>
      <c r="P125" s="6"/>
      <c r="Q125" s="6"/>
      <c r="R125" s="6"/>
      <c r="S125" s="6"/>
      <c r="T125" s="6"/>
      <c r="U125" s="6"/>
      <c r="V125" s="6"/>
      <c r="W125" s="6"/>
      <c r="X125" s="6">
        <v>20</v>
      </c>
      <c r="Y125" s="6">
        <v>30</v>
      </c>
      <c r="Z125" s="6">
        <v>50</v>
      </c>
      <c r="AA125" s="62">
        <v>2014</v>
      </c>
      <c r="AB125" s="6">
        <v>0</v>
      </c>
      <c r="AC125" s="6">
        <v>0</v>
      </c>
      <c r="AD125" s="43">
        <v>0</v>
      </c>
      <c r="AE125" s="6" t="s">
        <v>77</v>
      </c>
    </row>
    <row r="126" spans="1:31" s="2" customFormat="1" ht="45" hidden="1">
      <c r="A126" s="6">
        <v>120</v>
      </c>
      <c r="B126" s="6" t="s">
        <v>79</v>
      </c>
      <c r="C126" s="16">
        <v>21101</v>
      </c>
      <c r="D126" s="33">
        <v>21100243</v>
      </c>
      <c r="E126" s="75" t="s">
        <v>279</v>
      </c>
      <c r="F126" s="47">
        <f t="shared" si="4"/>
        <v>2537.6869165263</v>
      </c>
      <c r="G126" s="47">
        <f t="shared" si="5"/>
        <v>2537.6869165263</v>
      </c>
      <c r="H126" s="47">
        <f t="shared" si="6"/>
        <v>2537.6869165263</v>
      </c>
      <c r="I126" s="6">
        <v>525</v>
      </c>
      <c r="J126" s="45">
        <v>6.16</v>
      </c>
      <c r="K126" s="45">
        <f t="shared" si="7"/>
        <v>4.833689364812</v>
      </c>
      <c r="L126" s="6" t="s">
        <v>511</v>
      </c>
      <c r="M126" s="6" t="s">
        <v>2</v>
      </c>
      <c r="N126" s="6">
        <v>9</v>
      </c>
      <c r="O126" s="6"/>
      <c r="P126" s="6"/>
      <c r="Q126" s="6"/>
      <c r="R126" s="6"/>
      <c r="S126" s="6"/>
      <c r="T126" s="6"/>
      <c r="U126" s="6"/>
      <c r="V126" s="6"/>
      <c r="W126" s="6"/>
      <c r="X126" s="6">
        <v>20</v>
      </c>
      <c r="Y126" s="6">
        <v>30</v>
      </c>
      <c r="Z126" s="6">
        <v>50</v>
      </c>
      <c r="AA126" s="62">
        <v>2014</v>
      </c>
      <c r="AB126" s="6">
        <v>0</v>
      </c>
      <c r="AC126" s="6">
        <v>0</v>
      </c>
      <c r="AD126" s="43">
        <v>0</v>
      </c>
      <c r="AE126" s="6" t="s">
        <v>77</v>
      </c>
    </row>
    <row r="127" spans="1:31" s="2" customFormat="1" ht="45" hidden="1">
      <c r="A127" s="6">
        <v>121</v>
      </c>
      <c r="B127" s="6" t="s">
        <v>79</v>
      </c>
      <c r="C127" s="16">
        <v>21101</v>
      </c>
      <c r="D127" s="33">
        <v>21100243</v>
      </c>
      <c r="E127" s="75" t="s">
        <v>280</v>
      </c>
      <c r="F127" s="47">
        <f t="shared" si="4"/>
        <v>1812.6335118045</v>
      </c>
      <c r="G127" s="47">
        <f t="shared" si="5"/>
        <v>1812.6335118045</v>
      </c>
      <c r="H127" s="47">
        <f t="shared" si="6"/>
        <v>1812.6335118045</v>
      </c>
      <c r="I127" s="6">
        <v>375</v>
      </c>
      <c r="J127" s="45">
        <v>6.16</v>
      </c>
      <c r="K127" s="45">
        <f t="shared" si="7"/>
        <v>4.833689364812</v>
      </c>
      <c r="L127" s="6" t="s">
        <v>511</v>
      </c>
      <c r="M127" s="6" t="s">
        <v>2</v>
      </c>
      <c r="N127" s="6">
        <v>9</v>
      </c>
      <c r="O127" s="6"/>
      <c r="P127" s="6"/>
      <c r="Q127" s="6"/>
      <c r="R127" s="6"/>
      <c r="S127" s="6"/>
      <c r="T127" s="6"/>
      <c r="U127" s="6"/>
      <c r="V127" s="6"/>
      <c r="W127" s="6"/>
      <c r="X127" s="6">
        <v>20</v>
      </c>
      <c r="Y127" s="6">
        <v>30</v>
      </c>
      <c r="Z127" s="6">
        <v>50</v>
      </c>
      <c r="AA127" s="62">
        <v>2014</v>
      </c>
      <c r="AB127" s="6">
        <v>0</v>
      </c>
      <c r="AC127" s="6">
        <v>0</v>
      </c>
      <c r="AD127" s="43">
        <v>0</v>
      </c>
      <c r="AE127" s="6" t="s">
        <v>77</v>
      </c>
    </row>
    <row r="128" spans="1:31" s="2" customFormat="1" ht="45" hidden="1">
      <c r="A128" s="6">
        <v>122</v>
      </c>
      <c r="B128" s="6" t="s">
        <v>79</v>
      </c>
      <c r="C128" s="16">
        <v>21101</v>
      </c>
      <c r="D128" s="33">
        <v>21100243</v>
      </c>
      <c r="E128" s="75" t="s">
        <v>281</v>
      </c>
      <c r="F128" s="47">
        <f t="shared" si="4"/>
        <v>3625.267023609</v>
      </c>
      <c r="G128" s="47">
        <f t="shared" si="5"/>
        <v>3625.267023609</v>
      </c>
      <c r="H128" s="47">
        <f t="shared" si="6"/>
        <v>3625.267023609</v>
      </c>
      <c r="I128" s="6">
        <v>750</v>
      </c>
      <c r="J128" s="45">
        <v>6.16</v>
      </c>
      <c r="K128" s="45">
        <f t="shared" si="7"/>
        <v>4.833689364812</v>
      </c>
      <c r="L128" s="6" t="s">
        <v>511</v>
      </c>
      <c r="M128" s="6" t="s">
        <v>2</v>
      </c>
      <c r="N128" s="6">
        <v>9</v>
      </c>
      <c r="O128" s="6"/>
      <c r="P128" s="6"/>
      <c r="Q128" s="6"/>
      <c r="R128" s="6"/>
      <c r="S128" s="6"/>
      <c r="T128" s="6"/>
      <c r="U128" s="6"/>
      <c r="V128" s="6"/>
      <c r="W128" s="6"/>
      <c r="X128" s="6">
        <v>20</v>
      </c>
      <c r="Y128" s="6">
        <v>30</v>
      </c>
      <c r="Z128" s="6">
        <v>50</v>
      </c>
      <c r="AA128" s="62">
        <v>2014</v>
      </c>
      <c r="AB128" s="6">
        <v>0</v>
      </c>
      <c r="AC128" s="6">
        <v>0</v>
      </c>
      <c r="AD128" s="43">
        <v>0</v>
      </c>
      <c r="AE128" s="6" t="s">
        <v>77</v>
      </c>
    </row>
    <row r="129" spans="1:31" s="2" customFormat="1" ht="30" hidden="1">
      <c r="A129" s="6">
        <v>123</v>
      </c>
      <c r="B129" s="6" t="s">
        <v>79</v>
      </c>
      <c r="C129" s="16">
        <v>21101</v>
      </c>
      <c r="D129" s="33">
        <v>21100243</v>
      </c>
      <c r="E129" s="75" t="s">
        <v>132</v>
      </c>
      <c r="F129" s="47">
        <f t="shared" si="4"/>
        <v>4246.7413705133995</v>
      </c>
      <c r="G129" s="47">
        <f t="shared" si="5"/>
        <v>4246.7413705133995</v>
      </c>
      <c r="H129" s="47">
        <f t="shared" si="6"/>
        <v>4246.7413705133995</v>
      </c>
      <c r="I129" s="6">
        <v>300</v>
      </c>
      <c r="J129" s="45">
        <v>18.04</v>
      </c>
      <c r="K129" s="45">
        <f t="shared" si="7"/>
        <v>14.155804568377999</v>
      </c>
      <c r="L129" s="6" t="s">
        <v>511</v>
      </c>
      <c r="M129" s="6" t="s">
        <v>2</v>
      </c>
      <c r="N129" s="6">
        <v>9</v>
      </c>
      <c r="O129" s="6"/>
      <c r="P129" s="6"/>
      <c r="Q129" s="6"/>
      <c r="R129" s="6"/>
      <c r="S129" s="6"/>
      <c r="T129" s="6"/>
      <c r="U129" s="6"/>
      <c r="V129" s="6"/>
      <c r="W129" s="6"/>
      <c r="X129" s="6">
        <v>20</v>
      </c>
      <c r="Y129" s="6">
        <v>30</v>
      </c>
      <c r="Z129" s="6">
        <v>50</v>
      </c>
      <c r="AA129" s="62">
        <v>2014</v>
      </c>
      <c r="AB129" s="6">
        <v>0</v>
      </c>
      <c r="AC129" s="6">
        <v>0</v>
      </c>
      <c r="AD129" s="43">
        <v>0</v>
      </c>
      <c r="AE129" s="6" t="s">
        <v>77</v>
      </c>
    </row>
    <row r="130" spans="1:31" s="2" customFormat="1" ht="30" hidden="1">
      <c r="A130" s="6">
        <v>124</v>
      </c>
      <c r="B130" s="6" t="s">
        <v>79</v>
      </c>
      <c r="C130" s="16">
        <v>21101</v>
      </c>
      <c r="D130" s="16">
        <v>21100065</v>
      </c>
      <c r="E130" s="75" t="s">
        <v>133</v>
      </c>
      <c r="F130" s="47">
        <f t="shared" si="4"/>
        <v>105.93312731325</v>
      </c>
      <c r="G130" s="47">
        <f t="shared" si="5"/>
        <v>105.93312731325</v>
      </c>
      <c r="H130" s="47">
        <f t="shared" si="6"/>
        <v>105.93312731325</v>
      </c>
      <c r="I130" s="6">
        <v>9</v>
      </c>
      <c r="J130" s="45">
        <v>15</v>
      </c>
      <c r="K130" s="45">
        <f t="shared" si="7"/>
        <v>11.770347479249999</v>
      </c>
      <c r="L130" s="6" t="s">
        <v>511</v>
      </c>
      <c r="M130" s="6" t="s">
        <v>2</v>
      </c>
      <c r="N130" s="6">
        <v>9</v>
      </c>
      <c r="O130" s="6"/>
      <c r="P130" s="6"/>
      <c r="Q130" s="6"/>
      <c r="R130" s="6"/>
      <c r="S130" s="6"/>
      <c r="T130" s="6"/>
      <c r="U130" s="6"/>
      <c r="V130" s="6"/>
      <c r="W130" s="6"/>
      <c r="X130" s="6">
        <v>20</v>
      </c>
      <c r="Y130" s="6">
        <v>30</v>
      </c>
      <c r="Z130" s="6">
        <v>50</v>
      </c>
      <c r="AA130" s="62">
        <v>2014</v>
      </c>
      <c r="AB130" s="6">
        <v>0</v>
      </c>
      <c r="AC130" s="6">
        <v>0</v>
      </c>
      <c r="AD130" s="43">
        <v>0</v>
      </c>
      <c r="AE130" s="6" t="s">
        <v>77</v>
      </c>
    </row>
    <row r="131" spans="1:31" s="2" customFormat="1" ht="30" hidden="1">
      <c r="A131" s="6">
        <v>125</v>
      </c>
      <c r="B131" s="6" t="s">
        <v>79</v>
      </c>
      <c r="C131" s="16">
        <v>21101</v>
      </c>
      <c r="D131" s="16">
        <v>21100065</v>
      </c>
      <c r="E131" s="75" t="s">
        <v>134</v>
      </c>
      <c r="F131" s="47">
        <f t="shared" si="4"/>
        <v>254.2395055518</v>
      </c>
      <c r="G131" s="47">
        <f t="shared" si="5"/>
        <v>254.2395055518</v>
      </c>
      <c r="H131" s="47">
        <f t="shared" si="6"/>
        <v>254.2395055518</v>
      </c>
      <c r="I131" s="6">
        <v>18</v>
      </c>
      <c r="J131" s="45">
        <v>18</v>
      </c>
      <c r="K131" s="45">
        <f t="shared" si="7"/>
        <v>14.124416975099999</v>
      </c>
      <c r="L131" s="6" t="s">
        <v>511</v>
      </c>
      <c r="M131" s="6" t="s">
        <v>2</v>
      </c>
      <c r="N131" s="6">
        <v>9</v>
      </c>
      <c r="O131" s="6"/>
      <c r="P131" s="6"/>
      <c r="Q131" s="6"/>
      <c r="R131" s="6"/>
      <c r="S131" s="6"/>
      <c r="T131" s="6"/>
      <c r="U131" s="6"/>
      <c r="V131" s="6"/>
      <c r="W131" s="6"/>
      <c r="X131" s="6">
        <v>20</v>
      </c>
      <c r="Y131" s="6">
        <v>30</v>
      </c>
      <c r="Z131" s="6">
        <v>50</v>
      </c>
      <c r="AA131" s="62">
        <v>2014</v>
      </c>
      <c r="AB131" s="6">
        <v>0</v>
      </c>
      <c r="AC131" s="6">
        <v>0</v>
      </c>
      <c r="AD131" s="43">
        <v>0</v>
      </c>
      <c r="AE131" s="6" t="s">
        <v>77</v>
      </c>
    </row>
    <row r="132" spans="1:31" s="2" customFormat="1" ht="30" hidden="1">
      <c r="A132" s="6">
        <v>126</v>
      </c>
      <c r="B132" s="6" t="s">
        <v>79</v>
      </c>
      <c r="C132" s="16">
        <v>21101</v>
      </c>
      <c r="D132" s="16">
        <v>21100129</v>
      </c>
      <c r="E132" s="75" t="s">
        <v>135</v>
      </c>
      <c r="F132" s="47">
        <f t="shared" si="4"/>
        <v>118849.90663697894</v>
      </c>
      <c r="G132" s="47">
        <f t="shared" si="5"/>
        <v>118849.90663697894</v>
      </c>
      <c r="H132" s="47">
        <f t="shared" si="6"/>
        <v>118849.90663697894</v>
      </c>
      <c r="I132" s="6">
        <v>225</v>
      </c>
      <c r="J132" s="45">
        <v>673.16</v>
      </c>
      <c r="K132" s="45">
        <f t="shared" si="7"/>
        <v>528.221807275462</v>
      </c>
      <c r="L132" s="6" t="s">
        <v>511</v>
      </c>
      <c r="M132" s="6" t="s">
        <v>2</v>
      </c>
      <c r="N132" s="6">
        <v>9</v>
      </c>
      <c r="O132" s="6"/>
      <c r="P132" s="6"/>
      <c r="Q132" s="6"/>
      <c r="R132" s="6"/>
      <c r="S132" s="6"/>
      <c r="T132" s="6"/>
      <c r="U132" s="6"/>
      <c r="V132" s="6"/>
      <c r="W132" s="6"/>
      <c r="X132" s="6">
        <v>20</v>
      </c>
      <c r="Y132" s="6">
        <v>30</v>
      </c>
      <c r="Z132" s="6">
        <v>50</v>
      </c>
      <c r="AA132" s="62">
        <v>2014</v>
      </c>
      <c r="AB132" s="6">
        <v>0</v>
      </c>
      <c r="AC132" s="6">
        <v>0</v>
      </c>
      <c r="AD132" s="43">
        <v>0</v>
      </c>
      <c r="AE132" s="6" t="s">
        <v>77</v>
      </c>
    </row>
    <row r="133" spans="1:31" s="2" customFormat="1" ht="15" hidden="1">
      <c r="A133" s="6">
        <v>127</v>
      </c>
      <c r="B133" s="6" t="s">
        <v>79</v>
      </c>
      <c r="C133" s="16">
        <v>21101</v>
      </c>
      <c r="D133" s="33">
        <v>21100181</v>
      </c>
      <c r="E133" s="75" t="s">
        <v>136</v>
      </c>
      <c r="F133" s="47">
        <f t="shared" si="4"/>
        <v>446.68468683753747</v>
      </c>
      <c r="G133" s="47">
        <f t="shared" si="5"/>
        <v>446.68468683753747</v>
      </c>
      <c r="H133" s="47">
        <f t="shared" si="6"/>
        <v>446.68468683753747</v>
      </c>
      <c r="I133" s="6">
        <v>225</v>
      </c>
      <c r="J133" s="45">
        <v>2.53</v>
      </c>
      <c r="K133" s="45">
        <f t="shared" si="7"/>
        <v>1.9852652748334998</v>
      </c>
      <c r="L133" s="6" t="s">
        <v>511</v>
      </c>
      <c r="M133" s="6" t="s">
        <v>2</v>
      </c>
      <c r="N133" s="6">
        <v>9</v>
      </c>
      <c r="O133" s="6"/>
      <c r="P133" s="6"/>
      <c r="Q133" s="6"/>
      <c r="R133" s="6"/>
      <c r="S133" s="6"/>
      <c r="T133" s="6"/>
      <c r="U133" s="6"/>
      <c r="V133" s="6"/>
      <c r="W133" s="6"/>
      <c r="X133" s="6">
        <v>20</v>
      </c>
      <c r="Y133" s="6">
        <v>30</v>
      </c>
      <c r="Z133" s="6">
        <v>50</v>
      </c>
      <c r="AA133" s="62">
        <v>2014</v>
      </c>
      <c r="AB133" s="6">
        <v>0</v>
      </c>
      <c r="AC133" s="6">
        <v>0</v>
      </c>
      <c r="AD133" s="43">
        <v>0</v>
      </c>
      <c r="AE133" s="6" t="s">
        <v>77</v>
      </c>
    </row>
    <row r="134" spans="1:31" s="2" customFormat="1" ht="30" hidden="1">
      <c r="A134" s="6">
        <v>128</v>
      </c>
      <c r="B134" s="6" t="s">
        <v>79</v>
      </c>
      <c r="C134" s="16">
        <v>21101</v>
      </c>
      <c r="D134" s="16">
        <v>21100025</v>
      </c>
      <c r="E134" s="75" t="s">
        <v>69</v>
      </c>
      <c r="F134" s="47">
        <f t="shared" si="4"/>
        <v>1161.733296201975</v>
      </c>
      <c r="G134" s="47">
        <f t="shared" si="5"/>
        <v>1161.733296201975</v>
      </c>
      <c r="H134" s="47">
        <f t="shared" si="6"/>
        <v>1161.733296201975</v>
      </c>
      <c r="I134" s="6">
        <v>225</v>
      </c>
      <c r="J134" s="45">
        <v>6.58</v>
      </c>
      <c r="K134" s="45">
        <f t="shared" si="7"/>
        <v>5.163259094231</v>
      </c>
      <c r="L134" s="6" t="s">
        <v>511</v>
      </c>
      <c r="M134" s="6" t="s">
        <v>2</v>
      </c>
      <c r="N134" s="6">
        <v>9</v>
      </c>
      <c r="O134" s="6"/>
      <c r="P134" s="6"/>
      <c r="Q134" s="6"/>
      <c r="R134" s="6"/>
      <c r="S134" s="6"/>
      <c r="T134" s="6"/>
      <c r="U134" s="6"/>
      <c r="V134" s="6"/>
      <c r="W134" s="6"/>
      <c r="X134" s="6">
        <v>20</v>
      </c>
      <c r="Y134" s="6">
        <v>30</v>
      </c>
      <c r="Z134" s="6">
        <v>50</v>
      </c>
      <c r="AA134" s="62">
        <v>2014</v>
      </c>
      <c r="AB134" s="6">
        <v>0</v>
      </c>
      <c r="AC134" s="6">
        <v>0</v>
      </c>
      <c r="AD134" s="43">
        <v>0</v>
      </c>
      <c r="AE134" s="6" t="s">
        <v>77</v>
      </c>
    </row>
    <row r="135" spans="1:31" s="2" customFormat="1" ht="30" hidden="1">
      <c r="A135" s="6">
        <v>129</v>
      </c>
      <c r="B135" s="6" t="s">
        <v>79</v>
      </c>
      <c r="C135" s="16">
        <v>21101</v>
      </c>
      <c r="D135" s="16">
        <v>21100025</v>
      </c>
      <c r="E135" s="75" t="s">
        <v>75</v>
      </c>
      <c r="F135" s="47">
        <f t="shared" si="4"/>
        <v>4296.176829926249</v>
      </c>
      <c r="G135" s="47">
        <f t="shared" si="5"/>
        <v>4296.176829926249</v>
      </c>
      <c r="H135" s="47">
        <f t="shared" si="6"/>
        <v>4296.176829926249</v>
      </c>
      <c r="I135" s="6">
        <v>1875</v>
      </c>
      <c r="J135" s="45">
        <v>2.92</v>
      </c>
      <c r="K135" s="45">
        <f t="shared" si="7"/>
        <v>2.291294309294</v>
      </c>
      <c r="L135" s="6" t="s">
        <v>511</v>
      </c>
      <c r="M135" s="6" t="s">
        <v>2</v>
      </c>
      <c r="N135" s="6">
        <v>9</v>
      </c>
      <c r="O135" s="6"/>
      <c r="P135" s="6"/>
      <c r="Q135" s="6"/>
      <c r="R135" s="6"/>
      <c r="S135" s="6"/>
      <c r="T135" s="6"/>
      <c r="U135" s="6"/>
      <c r="V135" s="6"/>
      <c r="W135" s="6"/>
      <c r="X135" s="6">
        <v>20</v>
      </c>
      <c r="Y135" s="6">
        <v>30</v>
      </c>
      <c r="Z135" s="6">
        <v>50</v>
      </c>
      <c r="AA135" s="62">
        <v>2014</v>
      </c>
      <c r="AB135" s="6">
        <v>0</v>
      </c>
      <c r="AC135" s="6">
        <v>0</v>
      </c>
      <c r="AD135" s="43">
        <v>0</v>
      </c>
      <c r="AE135" s="6" t="s">
        <v>77</v>
      </c>
    </row>
    <row r="136" spans="1:31" s="2" customFormat="1" ht="75" hidden="1">
      <c r="A136" s="6">
        <v>130</v>
      </c>
      <c r="B136" s="6" t="s">
        <v>79</v>
      </c>
      <c r="C136" s="16">
        <v>21101</v>
      </c>
      <c r="D136" s="16">
        <v>21100133</v>
      </c>
      <c r="E136" s="75" t="s">
        <v>409</v>
      </c>
      <c r="F136" s="47">
        <f aca="true" t="shared" si="8" ref="F136:F190">+K136*I136</f>
        <v>476699.07290962496</v>
      </c>
      <c r="G136" s="47">
        <f aca="true" t="shared" si="9" ref="G136:G190">+F136</f>
        <v>476699.07290962496</v>
      </c>
      <c r="H136" s="47">
        <f aca="true" t="shared" si="10" ref="H136:H190">+F136</f>
        <v>476699.07290962496</v>
      </c>
      <c r="I136" s="6">
        <v>13500</v>
      </c>
      <c r="J136" s="45">
        <v>45</v>
      </c>
      <c r="K136" s="45">
        <f aca="true" t="shared" si="11" ref="K136:K196">J136*0.78468983195</f>
        <v>35.31104243775</v>
      </c>
      <c r="L136" s="6" t="s">
        <v>513</v>
      </c>
      <c r="M136" s="6" t="s">
        <v>2</v>
      </c>
      <c r="N136" s="6">
        <v>9</v>
      </c>
      <c r="O136" s="6"/>
      <c r="P136" s="6"/>
      <c r="Q136" s="6"/>
      <c r="R136" s="6"/>
      <c r="S136" s="6"/>
      <c r="T136" s="6"/>
      <c r="U136" s="6"/>
      <c r="V136" s="6"/>
      <c r="W136" s="6"/>
      <c r="X136" s="6">
        <v>20</v>
      </c>
      <c r="Y136" s="6">
        <v>30</v>
      </c>
      <c r="Z136" s="6">
        <v>50</v>
      </c>
      <c r="AA136" s="62">
        <v>2014</v>
      </c>
      <c r="AB136" s="6">
        <v>0</v>
      </c>
      <c r="AC136" s="6">
        <v>0</v>
      </c>
      <c r="AD136" s="43">
        <v>0</v>
      </c>
      <c r="AE136" s="6" t="s">
        <v>77</v>
      </c>
    </row>
    <row r="137" spans="1:31" s="2" customFormat="1" ht="75" hidden="1">
      <c r="A137" s="6">
        <v>131</v>
      </c>
      <c r="B137" s="6" t="s">
        <v>79</v>
      </c>
      <c r="C137" s="16">
        <v>21101</v>
      </c>
      <c r="D137" s="16">
        <v>21100133</v>
      </c>
      <c r="E137" s="75" t="s">
        <v>410</v>
      </c>
      <c r="F137" s="47">
        <f t="shared" si="8"/>
        <v>941.6277983399999</v>
      </c>
      <c r="G137" s="47">
        <f t="shared" si="9"/>
        <v>941.6277983399999</v>
      </c>
      <c r="H137" s="47">
        <f t="shared" si="10"/>
        <v>941.6277983399999</v>
      </c>
      <c r="I137" s="6">
        <v>15</v>
      </c>
      <c r="J137" s="45">
        <v>80</v>
      </c>
      <c r="K137" s="45">
        <f t="shared" si="11"/>
        <v>62.775186555999994</v>
      </c>
      <c r="L137" s="6" t="s">
        <v>513</v>
      </c>
      <c r="M137" s="6" t="s">
        <v>2</v>
      </c>
      <c r="N137" s="6">
        <v>9</v>
      </c>
      <c r="O137" s="6"/>
      <c r="P137" s="6"/>
      <c r="Q137" s="6"/>
      <c r="R137" s="6"/>
      <c r="S137" s="6"/>
      <c r="T137" s="6"/>
      <c r="U137" s="6"/>
      <c r="V137" s="6"/>
      <c r="W137" s="6"/>
      <c r="X137" s="6">
        <v>20</v>
      </c>
      <c r="Y137" s="6">
        <v>30</v>
      </c>
      <c r="Z137" s="6">
        <v>50</v>
      </c>
      <c r="AA137" s="62">
        <v>2014</v>
      </c>
      <c r="AB137" s="6">
        <v>0</v>
      </c>
      <c r="AC137" s="6">
        <v>0</v>
      </c>
      <c r="AD137" s="43">
        <v>0</v>
      </c>
      <c r="AE137" s="6" t="s">
        <v>77</v>
      </c>
    </row>
    <row r="138" spans="1:31" s="2" customFormat="1" ht="30" hidden="1">
      <c r="A138" s="6">
        <v>132</v>
      </c>
      <c r="B138" s="6" t="s">
        <v>79</v>
      </c>
      <c r="C138" s="16">
        <v>21101</v>
      </c>
      <c r="D138" s="16">
        <v>21100147</v>
      </c>
      <c r="E138" s="75" t="s">
        <v>249</v>
      </c>
      <c r="F138" s="47">
        <f t="shared" si="8"/>
        <v>1323.222463617285</v>
      </c>
      <c r="G138" s="47">
        <f t="shared" si="9"/>
        <v>1323.222463617285</v>
      </c>
      <c r="H138" s="47">
        <f t="shared" si="10"/>
        <v>1323.222463617285</v>
      </c>
      <c r="I138" s="6">
        <v>7</v>
      </c>
      <c r="J138" s="45">
        <v>240.9</v>
      </c>
      <c r="K138" s="45">
        <f t="shared" si="11"/>
        <v>189.031780516755</v>
      </c>
      <c r="L138" s="6" t="s">
        <v>513</v>
      </c>
      <c r="M138" s="6" t="s">
        <v>2</v>
      </c>
      <c r="N138" s="6">
        <v>9</v>
      </c>
      <c r="O138" s="6"/>
      <c r="P138" s="6"/>
      <c r="Q138" s="6"/>
      <c r="R138" s="6"/>
      <c r="S138" s="6"/>
      <c r="T138" s="6"/>
      <c r="U138" s="6"/>
      <c r="V138" s="6"/>
      <c r="W138" s="6"/>
      <c r="X138" s="6">
        <v>20</v>
      </c>
      <c r="Y138" s="6">
        <v>30</v>
      </c>
      <c r="Z138" s="6">
        <v>50</v>
      </c>
      <c r="AA138" s="62">
        <v>2014</v>
      </c>
      <c r="AB138" s="6">
        <v>0</v>
      </c>
      <c r="AC138" s="6">
        <v>0</v>
      </c>
      <c r="AD138" s="43">
        <v>0</v>
      </c>
      <c r="AE138" s="6" t="s">
        <v>77</v>
      </c>
    </row>
    <row r="139" spans="1:31" s="2" customFormat="1" ht="30" hidden="1">
      <c r="A139" s="6">
        <v>133</v>
      </c>
      <c r="B139" s="6" t="s">
        <v>79</v>
      </c>
      <c r="C139" s="16">
        <v>21101</v>
      </c>
      <c r="D139" s="16">
        <v>21100144</v>
      </c>
      <c r="E139" s="75" t="s">
        <v>179</v>
      </c>
      <c r="F139" s="47">
        <f t="shared" si="8"/>
        <v>4443.894690790838</v>
      </c>
      <c r="G139" s="47">
        <f t="shared" si="9"/>
        <v>4443.894690790838</v>
      </c>
      <c r="H139" s="47">
        <f t="shared" si="10"/>
        <v>4443.894690790838</v>
      </c>
      <c r="I139" s="6">
        <v>225</v>
      </c>
      <c r="J139" s="45">
        <v>25.17</v>
      </c>
      <c r="K139" s="45">
        <f t="shared" si="11"/>
        <v>19.7506430701815</v>
      </c>
      <c r="L139" s="6" t="s">
        <v>513</v>
      </c>
      <c r="M139" s="6" t="s">
        <v>2</v>
      </c>
      <c r="N139" s="6">
        <v>9</v>
      </c>
      <c r="O139" s="6"/>
      <c r="P139" s="6"/>
      <c r="Q139" s="6"/>
      <c r="R139" s="6"/>
      <c r="S139" s="6"/>
      <c r="T139" s="6"/>
      <c r="U139" s="6"/>
      <c r="V139" s="6"/>
      <c r="W139" s="6"/>
      <c r="X139" s="6">
        <v>20</v>
      </c>
      <c r="Y139" s="6">
        <v>30</v>
      </c>
      <c r="Z139" s="6">
        <v>50</v>
      </c>
      <c r="AA139" s="62">
        <v>2014</v>
      </c>
      <c r="AB139" s="6">
        <v>0</v>
      </c>
      <c r="AC139" s="6">
        <v>0</v>
      </c>
      <c r="AD139" s="43">
        <v>0</v>
      </c>
      <c r="AE139" s="6" t="s">
        <v>77</v>
      </c>
    </row>
    <row r="140" spans="1:31" s="2" customFormat="1" ht="30" hidden="1">
      <c r="A140" s="6">
        <v>134</v>
      </c>
      <c r="B140" s="6" t="s">
        <v>79</v>
      </c>
      <c r="C140" s="16">
        <v>21101</v>
      </c>
      <c r="D140" s="16">
        <v>21100133</v>
      </c>
      <c r="E140" s="75" t="s">
        <v>137</v>
      </c>
      <c r="F140" s="47">
        <f t="shared" si="8"/>
        <v>3944.2434402966746</v>
      </c>
      <c r="G140" s="47">
        <f t="shared" si="9"/>
        <v>3944.2434402966746</v>
      </c>
      <c r="H140" s="47">
        <f t="shared" si="10"/>
        <v>3944.2434402966746</v>
      </c>
      <c r="I140" s="6">
        <v>150</v>
      </c>
      <c r="J140" s="45">
        <v>33.51</v>
      </c>
      <c r="K140" s="45">
        <f t="shared" si="11"/>
        <v>26.294956268644498</v>
      </c>
      <c r="L140" s="6" t="s">
        <v>513</v>
      </c>
      <c r="M140" s="6" t="s">
        <v>2</v>
      </c>
      <c r="N140" s="6">
        <v>9</v>
      </c>
      <c r="O140" s="6"/>
      <c r="P140" s="6"/>
      <c r="Q140" s="6"/>
      <c r="R140" s="6"/>
      <c r="S140" s="6"/>
      <c r="T140" s="6"/>
      <c r="U140" s="6"/>
      <c r="V140" s="6"/>
      <c r="W140" s="6"/>
      <c r="X140" s="6">
        <v>20</v>
      </c>
      <c r="Y140" s="6">
        <v>30</v>
      </c>
      <c r="Z140" s="6">
        <v>50</v>
      </c>
      <c r="AA140" s="62">
        <v>2014</v>
      </c>
      <c r="AB140" s="6">
        <v>0</v>
      </c>
      <c r="AC140" s="6">
        <v>0</v>
      </c>
      <c r="AD140" s="43">
        <v>0</v>
      </c>
      <c r="AE140" s="6" t="s">
        <v>77</v>
      </c>
    </row>
    <row r="141" spans="1:31" s="2" customFormat="1" ht="30" hidden="1">
      <c r="A141" s="6">
        <v>135</v>
      </c>
      <c r="B141" s="6" t="s">
        <v>79</v>
      </c>
      <c r="C141" s="16">
        <v>21101</v>
      </c>
      <c r="D141" s="16">
        <v>21100144</v>
      </c>
      <c r="E141" s="75" t="s">
        <v>138</v>
      </c>
      <c r="F141" s="47">
        <f t="shared" si="8"/>
        <v>12743.362870867999</v>
      </c>
      <c r="G141" s="47">
        <f t="shared" si="9"/>
        <v>12743.362870867999</v>
      </c>
      <c r="H141" s="47">
        <f t="shared" si="10"/>
        <v>12743.362870867999</v>
      </c>
      <c r="I141" s="6">
        <v>112</v>
      </c>
      <c r="J141" s="45">
        <v>145</v>
      </c>
      <c r="K141" s="45">
        <f t="shared" si="11"/>
        <v>113.78002563275</v>
      </c>
      <c r="L141" s="6" t="s">
        <v>513</v>
      </c>
      <c r="M141" s="6" t="s">
        <v>2</v>
      </c>
      <c r="N141" s="6">
        <v>9</v>
      </c>
      <c r="O141" s="6"/>
      <c r="P141" s="6"/>
      <c r="Q141" s="6"/>
      <c r="R141" s="6"/>
      <c r="S141" s="6"/>
      <c r="T141" s="6"/>
      <c r="U141" s="6"/>
      <c r="V141" s="6"/>
      <c r="W141" s="6"/>
      <c r="X141" s="6">
        <v>20</v>
      </c>
      <c r="Y141" s="6">
        <v>30</v>
      </c>
      <c r="Z141" s="6">
        <v>50</v>
      </c>
      <c r="AA141" s="62">
        <v>2014</v>
      </c>
      <c r="AB141" s="6">
        <v>0</v>
      </c>
      <c r="AC141" s="6">
        <v>0</v>
      </c>
      <c r="AD141" s="43">
        <v>0</v>
      </c>
      <c r="AE141" s="6" t="s">
        <v>77</v>
      </c>
    </row>
    <row r="142" spans="1:31" s="2" customFormat="1" ht="30" hidden="1">
      <c r="A142" s="6">
        <v>136</v>
      </c>
      <c r="B142" s="6" t="s">
        <v>79</v>
      </c>
      <c r="C142" s="16">
        <v>21101</v>
      </c>
      <c r="D142" s="16">
        <v>21100060</v>
      </c>
      <c r="E142" s="75" t="s">
        <v>282</v>
      </c>
      <c r="F142" s="47">
        <f t="shared" si="8"/>
        <v>15533.327568366225</v>
      </c>
      <c r="G142" s="47">
        <f t="shared" si="9"/>
        <v>15533.327568366225</v>
      </c>
      <c r="H142" s="47">
        <f t="shared" si="10"/>
        <v>15533.327568366225</v>
      </c>
      <c r="I142" s="6">
        <v>225</v>
      </c>
      <c r="J142" s="45">
        <v>87.98</v>
      </c>
      <c r="K142" s="45">
        <f t="shared" si="11"/>
        <v>69.037011414961</v>
      </c>
      <c r="L142" s="6" t="s">
        <v>511</v>
      </c>
      <c r="M142" s="6" t="s">
        <v>2</v>
      </c>
      <c r="N142" s="6">
        <v>9</v>
      </c>
      <c r="O142" s="6"/>
      <c r="P142" s="6"/>
      <c r="Q142" s="6"/>
      <c r="R142" s="6"/>
      <c r="S142" s="6"/>
      <c r="T142" s="6"/>
      <c r="U142" s="6"/>
      <c r="V142" s="6"/>
      <c r="W142" s="6"/>
      <c r="X142" s="6">
        <v>20</v>
      </c>
      <c r="Y142" s="6">
        <v>30</v>
      </c>
      <c r="Z142" s="6">
        <v>50</v>
      </c>
      <c r="AA142" s="62">
        <v>2014</v>
      </c>
      <c r="AB142" s="6">
        <v>0</v>
      </c>
      <c r="AC142" s="6">
        <v>0</v>
      </c>
      <c r="AD142" s="43">
        <v>0</v>
      </c>
      <c r="AE142" s="6" t="s">
        <v>77</v>
      </c>
    </row>
    <row r="143" spans="1:31" s="2" customFormat="1" ht="30" hidden="1">
      <c r="A143" s="6">
        <v>137</v>
      </c>
      <c r="B143" s="6" t="s">
        <v>79</v>
      </c>
      <c r="C143" s="16">
        <v>21101</v>
      </c>
      <c r="D143" s="16">
        <v>21100060</v>
      </c>
      <c r="E143" s="75" t="s">
        <v>283</v>
      </c>
      <c r="F143" s="47">
        <f t="shared" si="8"/>
        <v>22689.110318376257</v>
      </c>
      <c r="G143" s="47">
        <f t="shared" si="9"/>
        <v>22689.110318376257</v>
      </c>
      <c r="H143" s="47">
        <f t="shared" si="10"/>
        <v>22689.110318376257</v>
      </c>
      <c r="I143" s="6">
        <v>225</v>
      </c>
      <c r="J143" s="45">
        <v>128.51</v>
      </c>
      <c r="K143" s="45">
        <f t="shared" si="11"/>
        <v>100.84049030389448</v>
      </c>
      <c r="L143" s="6" t="s">
        <v>511</v>
      </c>
      <c r="M143" s="6" t="s">
        <v>2</v>
      </c>
      <c r="N143" s="6">
        <v>9</v>
      </c>
      <c r="O143" s="6"/>
      <c r="P143" s="6"/>
      <c r="Q143" s="6"/>
      <c r="R143" s="6"/>
      <c r="S143" s="6"/>
      <c r="T143" s="6"/>
      <c r="U143" s="6"/>
      <c r="V143" s="6"/>
      <c r="W143" s="6"/>
      <c r="X143" s="6">
        <v>20</v>
      </c>
      <c r="Y143" s="6">
        <v>30</v>
      </c>
      <c r="Z143" s="6">
        <v>50</v>
      </c>
      <c r="AA143" s="62">
        <v>2014</v>
      </c>
      <c r="AB143" s="6">
        <v>0</v>
      </c>
      <c r="AC143" s="6">
        <v>0</v>
      </c>
      <c r="AD143" s="43">
        <v>0</v>
      </c>
      <c r="AE143" s="6" t="s">
        <v>77</v>
      </c>
    </row>
    <row r="144" spans="1:31" s="2" customFormat="1" ht="30" hidden="1">
      <c r="A144" s="6">
        <v>138</v>
      </c>
      <c r="B144" s="6" t="s">
        <v>79</v>
      </c>
      <c r="C144" s="16">
        <v>21101</v>
      </c>
      <c r="D144" s="16">
        <v>21100080</v>
      </c>
      <c r="E144" s="75" t="s">
        <v>61</v>
      </c>
      <c r="F144" s="47">
        <f t="shared" si="8"/>
        <v>2593.596067052737</v>
      </c>
      <c r="G144" s="47">
        <f t="shared" si="9"/>
        <v>2593.596067052737</v>
      </c>
      <c r="H144" s="47">
        <f t="shared" si="10"/>
        <v>2593.596067052737</v>
      </c>
      <c r="I144" s="6">
        <v>75</v>
      </c>
      <c r="J144" s="45">
        <v>44.07</v>
      </c>
      <c r="K144" s="45">
        <f t="shared" si="11"/>
        <v>34.581280894036496</v>
      </c>
      <c r="L144" s="6" t="s">
        <v>511</v>
      </c>
      <c r="M144" s="6" t="s">
        <v>2</v>
      </c>
      <c r="N144" s="6">
        <v>9</v>
      </c>
      <c r="O144" s="6"/>
      <c r="P144" s="6"/>
      <c r="Q144" s="6"/>
      <c r="R144" s="6"/>
      <c r="S144" s="6"/>
      <c r="T144" s="6"/>
      <c r="U144" s="6"/>
      <c r="V144" s="6"/>
      <c r="W144" s="6"/>
      <c r="X144" s="6">
        <v>20</v>
      </c>
      <c r="Y144" s="6">
        <v>30</v>
      </c>
      <c r="Z144" s="6">
        <v>50</v>
      </c>
      <c r="AA144" s="62">
        <v>2014</v>
      </c>
      <c r="AB144" s="6">
        <v>0</v>
      </c>
      <c r="AC144" s="6">
        <v>0</v>
      </c>
      <c r="AD144" s="43">
        <v>0</v>
      </c>
      <c r="AE144" s="6" t="s">
        <v>77</v>
      </c>
    </row>
    <row r="145" spans="1:31" s="2" customFormat="1" ht="30" hidden="1">
      <c r="A145" s="6">
        <v>139</v>
      </c>
      <c r="B145" s="6" t="s">
        <v>79</v>
      </c>
      <c r="C145" s="16">
        <v>21101</v>
      </c>
      <c r="D145" s="16">
        <v>21100080</v>
      </c>
      <c r="E145" s="75" t="s">
        <v>139</v>
      </c>
      <c r="F145" s="47">
        <f t="shared" si="8"/>
        <v>4897.845605472231</v>
      </c>
      <c r="G145" s="47">
        <f t="shared" si="9"/>
        <v>4897.845605472231</v>
      </c>
      <c r="H145" s="47">
        <f t="shared" si="10"/>
        <v>4897.845605472231</v>
      </c>
      <c r="I145" s="6">
        <v>112</v>
      </c>
      <c r="J145" s="45">
        <v>55.73</v>
      </c>
      <c r="K145" s="45">
        <f t="shared" si="11"/>
        <v>43.73076433457349</v>
      </c>
      <c r="L145" s="6" t="s">
        <v>511</v>
      </c>
      <c r="M145" s="6" t="s">
        <v>2</v>
      </c>
      <c r="N145" s="6">
        <v>9</v>
      </c>
      <c r="O145" s="6"/>
      <c r="P145" s="6"/>
      <c r="Q145" s="6"/>
      <c r="R145" s="6"/>
      <c r="S145" s="6"/>
      <c r="T145" s="6"/>
      <c r="U145" s="6"/>
      <c r="V145" s="6"/>
      <c r="W145" s="6"/>
      <c r="X145" s="6">
        <v>20</v>
      </c>
      <c r="Y145" s="6">
        <v>30</v>
      </c>
      <c r="Z145" s="6">
        <v>50</v>
      </c>
      <c r="AA145" s="62">
        <v>2014</v>
      </c>
      <c r="AB145" s="6">
        <v>0</v>
      </c>
      <c r="AC145" s="6">
        <v>0</v>
      </c>
      <c r="AD145" s="43">
        <v>0</v>
      </c>
      <c r="AE145" s="6" t="s">
        <v>77</v>
      </c>
    </row>
    <row r="146" spans="1:31" s="2" customFormat="1" ht="15" hidden="1">
      <c r="A146" s="6">
        <v>140</v>
      </c>
      <c r="B146" s="6" t="s">
        <v>79</v>
      </c>
      <c r="C146" s="16">
        <v>21101</v>
      </c>
      <c r="D146" s="16">
        <v>21100154</v>
      </c>
      <c r="E146" s="75" t="s">
        <v>140</v>
      </c>
      <c r="F146" s="47">
        <f t="shared" si="8"/>
        <v>3484.022853858</v>
      </c>
      <c r="G146" s="47">
        <f t="shared" si="9"/>
        <v>3484.022853858</v>
      </c>
      <c r="H146" s="47">
        <f t="shared" si="10"/>
        <v>3484.022853858</v>
      </c>
      <c r="I146" s="6">
        <v>375</v>
      </c>
      <c r="J146" s="45">
        <v>11.84</v>
      </c>
      <c r="K146" s="45">
        <f t="shared" si="11"/>
        <v>9.290727610288</v>
      </c>
      <c r="L146" s="6" t="s">
        <v>511</v>
      </c>
      <c r="M146" s="6" t="s">
        <v>2</v>
      </c>
      <c r="N146" s="6">
        <v>9</v>
      </c>
      <c r="O146" s="6"/>
      <c r="P146" s="6"/>
      <c r="Q146" s="6"/>
      <c r="R146" s="6"/>
      <c r="S146" s="6"/>
      <c r="T146" s="6"/>
      <c r="U146" s="6"/>
      <c r="V146" s="6"/>
      <c r="W146" s="6"/>
      <c r="X146" s="6">
        <v>20</v>
      </c>
      <c r="Y146" s="6">
        <v>30</v>
      </c>
      <c r="Z146" s="6">
        <v>50</v>
      </c>
      <c r="AA146" s="62">
        <v>2014</v>
      </c>
      <c r="AB146" s="6">
        <v>0</v>
      </c>
      <c r="AC146" s="6">
        <v>0</v>
      </c>
      <c r="AD146" s="43">
        <v>0</v>
      </c>
      <c r="AE146" s="6" t="s">
        <v>77</v>
      </c>
    </row>
    <row r="147" spans="1:31" s="2" customFormat="1" ht="15" hidden="1">
      <c r="A147" s="6">
        <v>141</v>
      </c>
      <c r="B147" s="6" t="s">
        <v>79</v>
      </c>
      <c r="C147" s="16">
        <v>21101</v>
      </c>
      <c r="D147" s="16">
        <v>21100154</v>
      </c>
      <c r="E147" s="75" t="s">
        <v>141</v>
      </c>
      <c r="F147" s="47">
        <f t="shared" si="8"/>
        <v>1003.9400178951495</v>
      </c>
      <c r="G147" s="47">
        <f t="shared" si="9"/>
        <v>1003.9400178951495</v>
      </c>
      <c r="H147" s="47">
        <f t="shared" si="10"/>
        <v>1003.9400178951495</v>
      </c>
      <c r="I147" s="6">
        <v>11</v>
      </c>
      <c r="J147" s="45">
        <v>116.31</v>
      </c>
      <c r="K147" s="45">
        <f t="shared" si="11"/>
        <v>91.2672743541045</v>
      </c>
      <c r="L147" s="6" t="s">
        <v>511</v>
      </c>
      <c r="M147" s="6" t="s">
        <v>2</v>
      </c>
      <c r="N147" s="6">
        <v>9</v>
      </c>
      <c r="O147" s="6"/>
      <c r="P147" s="6"/>
      <c r="Q147" s="6"/>
      <c r="R147" s="6"/>
      <c r="S147" s="6"/>
      <c r="T147" s="6"/>
      <c r="U147" s="6"/>
      <c r="V147" s="6"/>
      <c r="W147" s="6"/>
      <c r="X147" s="6">
        <v>20</v>
      </c>
      <c r="Y147" s="6">
        <v>30</v>
      </c>
      <c r="Z147" s="6">
        <v>50</v>
      </c>
      <c r="AA147" s="62">
        <v>2014</v>
      </c>
      <c r="AB147" s="6">
        <v>0</v>
      </c>
      <c r="AC147" s="6">
        <v>0</v>
      </c>
      <c r="AD147" s="43">
        <v>0</v>
      </c>
      <c r="AE147" s="6" t="s">
        <v>77</v>
      </c>
    </row>
    <row r="148" spans="1:31" s="2" customFormat="1" ht="30" hidden="1">
      <c r="A148" s="6">
        <v>142</v>
      </c>
      <c r="B148" s="6" t="s">
        <v>79</v>
      </c>
      <c r="C148" s="16">
        <v>21101</v>
      </c>
      <c r="D148" s="16">
        <v>21100154</v>
      </c>
      <c r="E148" s="75" t="s">
        <v>321</v>
      </c>
      <c r="F148" s="47">
        <f t="shared" si="8"/>
        <v>176.55521218874998</v>
      </c>
      <c r="G148" s="47">
        <f t="shared" si="9"/>
        <v>176.55521218874998</v>
      </c>
      <c r="H148" s="47">
        <f t="shared" si="10"/>
        <v>176.55521218874998</v>
      </c>
      <c r="I148" s="6">
        <v>15</v>
      </c>
      <c r="J148" s="45">
        <v>15</v>
      </c>
      <c r="K148" s="45">
        <f t="shared" si="11"/>
        <v>11.770347479249999</v>
      </c>
      <c r="L148" s="6" t="s">
        <v>511</v>
      </c>
      <c r="M148" s="6" t="s">
        <v>2</v>
      </c>
      <c r="N148" s="6">
        <v>9</v>
      </c>
      <c r="O148" s="6"/>
      <c r="P148" s="6"/>
      <c r="Q148" s="6"/>
      <c r="R148" s="6"/>
      <c r="S148" s="6"/>
      <c r="T148" s="6"/>
      <c r="U148" s="6"/>
      <c r="V148" s="6"/>
      <c r="W148" s="6"/>
      <c r="X148" s="6">
        <v>20</v>
      </c>
      <c r="Y148" s="6">
        <v>30</v>
      </c>
      <c r="Z148" s="6">
        <v>50</v>
      </c>
      <c r="AA148" s="62">
        <v>2014</v>
      </c>
      <c r="AB148" s="6">
        <v>0</v>
      </c>
      <c r="AC148" s="6">
        <v>0</v>
      </c>
      <c r="AD148" s="43">
        <v>0</v>
      </c>
      <c r="AE148" s="6" t="s">
        <v>77</v>
      </c>
    </row>
    <row r="149" spans="1:31" s="2" customFormat="1" ht="30" hidden="1">
      <c r="A149" s="6">
        <v>143</v>
      </c>
      <c r="B149" s="6" t="s">
        <v>79</v>
      </c>
      <c r="C149" s="16">
        <v>21101</v>
      </c>
      <c r="D149" s="16">
        <v>21100154</v>
      </c>
      <c r="E149" s="75" t="s">
        <v>322</v>
      </c>
      <c r="F149" s="47">
        <f t="shared" si="8"/>
        <v>2835.4767077513247</v>
      </c>
      <c r="G149" s="47">
        <f t="shared" si="9"/>
        <v>2835.4767077513247</v>
      </c>
      <c r="H149" s="47">
        <f t="shared" si="10"/>
        <v>2835.4767077513247</v>
      </c>
      <c r="I149" s="6">
        <v>225</v>
      </c>
      <c r="J149" s="45">
        <v>16.06</v>
      </c>
      <c r="K149" s="45">
        <f t="shared" si="11"/>
        <v>12.602118701116998</v>
      </c>
      <c r="L149" s="6" t="s">
        <v>511</v>
      </c>
      <c r="M149" s="6" t="s">
        <v>2</v>
      </c>
      <c r="N149" s="6">
        <v>9</v>
      </c>
      <c r="O149" s="6"/>
      <c r="P149" s="6"/>
      <c r="Q149" s="6"/>
      <c r="R149" s="6"/>
      <c r="S149" s="6"/>
      <c r="T149" s="6"/>
      <c r="U149" s="6"/>
      <c r="V149" s="6"/>
      <c r="W149" s="6"/>
      <c r="X149" s="6">
        <v>20</v>
      </c>
      <c r="Y149" s="6">
        <v>30</v>
      </c>
      <c r="Z149" s="6">
        <v>50</v>
      </c>
      <c r="AA149" s="62">
        <v>2014</v>
      </c>
      <c r="AB149" s="6">
        <v>0</v>
      </c>
      <c r="AC149" s="6">
        <v>0</v>
      </c>
      <c r="AD149" s="43">
        <v>0</v>
      </c>
      <c r="AE149" s="6" t="s">
        <v>77</v>
      </c>
    </row>
    <row r="150" spans="1:31" s="2" customFormat="1" ht="30" hidden="1">
      <c r="A150" s="6">
        <v>144</v>
      </c>
      <c r="B150" s="6" t="s">
        <v>79</v>
      </c>
      <c r="C150" s="16">
        <v>21101</v>
      </c>
      <c r="D150" s="16">
        <v>21100155</v>
      </c>
      <c r="E150" s="75" t="s">
        <v>180</v>
      </c>
      <c r="F150" s="47">
        <f t="shared" si="8"/>
        <v>8171.783450622258</v>
      </c>
      <c r="G150" s="47">
        <f t="shared" si="9"/>
        <v>8171.783450622258</v>
      </c>
      <c r="H150" s="47">
        <f t="shared" si="10"/>
        <v>8171.783450622258</v>
      </c>
      <c r="I150" s="6">
        <v>187</v>
      </c>
      <c r="J150" s="45">
        <v>55.69</v>
      </c>
      <c r="K150" s="45">
        <f t="shared" si="11"/>
        <v>43.699376741295495</v>
      </c>
      <c r="L150" s="6" t="s">
        <v>511</v>
      </c>
      <c r="M150" s="6" t="s">
        <v>2</v>
      </c>
      <c r="N150" s="6">
        <v>9</v>
      </c>
      <c r="O150" s="6"/>
      <c r="P150" s="6"/>
      <c r="Q150" s="6"/>
      <c r="R150" s="6"/>
      <c r="S150" s="6"/>
      <c r="T150" s="6"/>
      <c r="U150" s="6"/>
      <c r="V150" s="6"/>
      <c r="W150" s="6"/>
      <c r="X150" s="6">
        <v>20</v>
      </c>
      <c r="Y150" s="6">
        <v>30</v>
      </c>
      <c r="Z150" s="6">
        <v>50</v>
      </c>
      <c r="AA150" s="62">
        <v>2014</v>
      </c>
      <c r="AB150" s="6">
        <v>0</v>
      </c>
      <c r="AC150" s="6">
        <v>0</v>
      </c>
      <c r="AD150" s="43">
        <v>0</v>
      </c>
      <c r="AE150" s="6" t="s">
        <v>77</v>
      </c>
    </row>
    <row r="151" spans="1:31" s="2" customFormat="1" ht="15" hidden="1">
      <c r="A151" s="6">
        <v>145</v>
      </c>
      <c r="B151" s="6" t="s">
        <v>79</v>
      </c>
      <c r="C151" s="16">
        <v>21101</v>
      </c>
      <c r="D151" s="16">
        <v>21100155</v>
      </c>
      <c r="E151" s="75" t="s">
        <v>250</v>
      </c>
      <c r="F151" s="47">
        <f t="shared" si="8"/>
        <v>1275.921360547339</v>
      </c>
      <c r="G151" s="47">
        <f t="shared" si="9"/>
        <v>1275.921360547339</v>
      </c>
      <c r="H151" s="47">
        <f t="shared" si="10"/>
        <v>1275.921360547339</v>
      </c>
      <c r="I151" s="6">
        <v>11</v>
      </c>
      <c r="J151" s="45">
        <v>147.82</v>
      </c>
      <c r="K151" s="45">
        <f t="shared" si="11"/>
        <v>115.99285095884899</v>
      </c>
      <c r="L151" s="6" t="s">
        <v>511</v>
      </c>
      <c r="M151" s="6" t="s">
        <v>2</v>
      </c>
      <c r="N151" s="6">
        <v>9</v>
      </c>
      <c r="O151" s="6"/>
      <c r="P151" s="6"/>
      <c r="Q151" s="6"/>
      <c r="R151" s="6"/>
      <c r="S151" s="6"/>
      <c r="T151" s="6"/>
      <c r="U151" s="6"/>
      <c r="V151" s="6"/>
      <c r="W151" s="6"/>
      <c r="X151" s="6">
        <v>20</v>
      </c>
      <c r="Y151" s="6">
        <v>30</v>
      </c>
      <c r="Z151" s="6">
        <v>50</v>
      </c>
      <c r="AA151" s="62">
        <v>2014</v>
      </c>
      <c r="AB151" s="6">
        <v>0</v>
      </c>
      <c r="AC151" s="6">
        <v>0</v>
      </c>
      <c r="AD151" s="43">
        <v>0</v>
      </c>
      <c r="AE151" s="6" t="s">
        <v>77</v>
      </c>
    </row>
    <row r="152" spans="1:31" s="2" customFormat="1" ht="30" hidden="1">
      <c r="A152" s="6">
        <v>146</v>
      </c>
      <c r="B152" s="6" t="s">
        <v>79</v>
      </c>
      <c r="C152" s="16">
        <v>21101</v>
      </c>
      <c r="D152" s="16">
        <v>21100155</v>
      </c>
      <c r="E152" s="75" t="s">
        <v>181</v>
      </c>
      <c r="F152" s="47">
        <f t="shared" si="8"/>
        <v>8563.571236816573</v>
      </c>
      <c r="G152" s="47">
        <f t="shared" si="9"/>
        <v>8563.571236816573</v>
      </c>
      <c r="H152" s="47">
        <f t="shared" si="10"/>
        <v>8563.571236816573</v>
      </c>
      <c r="I152" s="6">
        <v>187</v>
      </c>
      <c r="J152" s="45">
        <v>58.36</v>
      </c>
      <c r="K152" s="45">
        <f t="shared" si="11"/>
        <v>45.794498592602</v>
      </c>
      <c r="L152" s="6" t="s">
        <v>511</v>
      </c>
      <c r="M152" s="6" t="s">
        <v>2</v>
      </c>
      <c r="N152" s="6">
        <v>9</v>
      </c>
      <c r="O152" s="6"/>
      <c r="P152" s="6"/>
      <c r="Q152" s="6"/>
      <c r="R152" s="6"/>
      <c r="S152" s="6"/>
      <c r="T152" s="6"/>
      <c r="U152" s="6"/>
      <c r="V152" s="6"/>
      <c r="W152" s="6"/>
      <c r="X152" s="6">
        <v>20</v>
      </c>
      <c r="Y152" s="6">
        <v>30</v>
      </c>
      <c r="Z152" s="6">
        <v>50</v>
      </c>
      <c r="AA152" s="62">
        <v>2014</v>
      </c>
      <c r="AB152" s="6">
        <v>0</v>
      </c>
      <c r="AC152" s="6">
        <v>0</v>
      </c>
      <c r="AD152" s="43">
        <v>0</v>
      </c>
      <c r="AE152" s="6" t="s">
        <v>77</v>
      </c>
    </row>
    <row r="153" spans="1:31" s="2" customFormat="1" ht="30" hidden="1">
      <c r="A153" s="6">
        <v>147</v>
      </c>
      <c r="B153" s="6" t="s">
        <v>79</v>
      </c>
      <c r="C153" s="16">
        <v>21101</v>
      </c>
      <c r="D153" s="16">
        <v>21100165</v>
      </c>
      <c r="E153" s="75" t="s">
        <v>284</v>
      </c>
      <c r="F153" s="47">
        <f t="shared" si="8"/>
        <v>1650.7912339648126</v>
      </c>
      <c r="G153" s="47">
        <f t="shared" si="9"/>
        <v>1650.7912339648126</v>
      </c>
      <c r="H153" s="47">
        <f t="shared" si="10"/>
        <v>1650.7912339648126</v>
      </c>
      <c r="I153" s="6">
        <v>375</v>
      </c>
      <c r="J153" s="45">
        <v>5.61</v>
      </c>
      <c r="K153" s="45">
        <f t="shared" si="11"/>
        <v>4.4021099572395</v>
      </c>
      <c r="L153" s="6" t="s">
        <v>511</v>
      </c>
      <c r="M153" s="6" t="s">
        <v>2</v>
      </c>
      <c r="N153" s="6">
        <v>9</v>
      </c>
      <c r="O153" s="6"/>
      <c r="P153" s="6"/>
      <c r="Q153" s="6"/>
      <c r="R153" s="6"/>
      <c r="S153" s="6"/>
      <c r="T153" s="6"/>
      <c r="U153" s="6"/>
      <c r="V153" s="6"/>
      <c r="W153" s="6"/>
      <c r="X153" s="6">
        <v>20</v>
      </c>
      <c r="Y153" s="6">
        <v>30</v>
      </c>
      <c r="Z153" s="6">
        <v>50</v>
      </c>
      <c r="AA153" s="62">
        <v>2014</v>
      </c>
      <c r="AB153" s="6">
        <v>0</v>
      </c>
      <c r="AC153" s="6">
        <v>0</v>
      </c>
      <c r="AD153" s="43">
        <v>0</v>
      </c>
      <c r="AE153" s="6" t="s">
        <v>77</v>
      </c>
    </row>
    <row r="154" spans="1:31" s="2" customFormat="1" ht="30" hidden="1">
      <c r="A154" s="6">
        <v>148</v>
      </c>
      <c r="B154" s="6" t="s">
        <v>79</v>
      </c>
      <c r="C154" s="16">
        <v>21101</v>
      </c>
      <c r="D154" s="16">
        <v>21100165</v>
      </c>
      <c r="E154" s="75" t="s">
        <v>285</v>
      </c>
      <c r="F154" s="47">
        <f t="shared" si="8"/>
        <v>395.48367530279995</v>
      </c>
      <c r="G154" s="47">
        <f t="shared" si="9"/>
        <v>395.48367530279995</v>
      </c>
      <c r="H154" s="47">
        <f t="shared" si="10"/>
        <v>395.48367530279995</v>
      </c>
      <c r="I154" s="6">
        <v>112</v>
      </c>
      <c r="J154" s="45">
        <v>4.5</v>
      </c>
      <c r="K154" s="45">
        <f t="shared" si="11"/>
        <v>3.5311042437749998</v>
      </c>
      <c r="L154" s="6" t="s">
        <v>511</v>
      </c>
      <c r="M154" s="6" t="s">
        <v>2</v>
      </c>
      <c r="N154" s="6">
        <v>9</v>
      </c>
      <c r="O154" s="6"/>
      <c r="P154" s="6"/>
      <c r="Q154" s="6"/>
      <c r="R154" s="6"/>
      <c r="S154" s="6"/>
      <c r="T154" s="6"/>
      <c r="U154" s="6"/>
      <c r="V154" s="6"/>
      <c r="W154" s="6"/>
      <c r="X154" s="6">
        <v>20</v>
      </c>
      <c r="Y154" s="6">
        <v>30</v>
      </c>
      <c r="Z154" s="6">
        <v>50</v>
      </c>
      <c r="AA154" s="62">
        <v>2014</v>
      </c>
      <c r="AB154" s="6">
        <v>0</v>
      </c>
      <c r="AC154" s="6">
        <v>0</v>
      </c>
      <c r="AD154" s="43">
        <v>0</v>
      </c>
      <c r="AE154" s="6" t="s">
        <v>77</v>
      </c>
    </row>
    <row r="155" spans="1:31" s="2" customFormat="1" ht="15" hidden="1">
      <c r="A155" s="6">
        <v>149</v>
      </c>
      <c r="B155" s="6" t="s">
        <v>79</v>
      </c>
      <c r="C155" s="16">
        <v>21101</v>
      </c>
      <c r="D155" s="16">
        <v>21100165</v>
      </c>
      <c r="E155" s="75" t="s">
        <v>323</v>
      </c>
      <c r="F155" s="47">
        <f t="shared" si="8"/>
        <v>1324.1640914156249</v>
      </c>
      <c r="G155" s="47">
        <f t="shared" si="9"/>
        <v>1324.1640914156249</v>
      </c>
      <c r="H155" s="47">
        <f t="shared" si="10"/>
        <v>1324.1640914156249</v>
      </c>
      <c r="I155" s="6">
        <v>375</v>
      </c>
      <c r="J155" s="45">
        <v>4.5</v>
      </c>
      <c r="K155" s="45">
        <f t="shared" si="11"/>
        <v>3.5311042437749998</v>
      </c>
      <c r="L155" s="6" t="s">
        <v>511</v>
      </c>
      <c r="M155" s="6" t="s">
        <v>2</v>
      </c>
      <c r="N155" s="6">
        <v>9</v>
      </c>
      <c r="O155" s="6"/>
      <c r="P155" s="6"/>
      <c r="Q155" s="6"/>
      <c r="R155" s="6"/>
      <c r="S155" s="6"/>
      <c r="T155" s="6"/>
      <c r="U155" s="6"/>
      <c r="V155" s="6"/>
      <c r="W155" s="6"/>
      <c r="X155" s="6">
        <v>20</v>
      </c>
      <c r="Y155" s="6">
        <v>30</v>
      </c>
      <c r="Z155" s="6">
        <v>50</v>
      </c>
      <c r="AA155" s="62">
        <v>2014</v>
      </c>
      <c r="AB155" s="6">
        <v>0</v>
      </c>
      <c r="AC155" s="6">
        <v>0</v>
      </c>
      <c r="AD155" s="43">
        <v>0</v>
      </c>
      <c r="AE155" s="6" t="s">
        <v>77</v>
      </c>
    </row>
    <row r="156" spans="1:31" s="2" customFormat="1" ht="15" hidden="1">
      <c r="A156" s="6">
        <v>150</v>
      </c>
      <c r="B156" s="6" t="s">
        <v>79</v>
      </c>
      <c r="C156" s="16">
        <v>21101</v>
      </c>
      <c r="D156" s="16">
        <v>21100165</v>
      </c>
      <c r="E156" s="75" t="s">
        <v>324</v>
      </c>
      <c r="F156" s="47">
        <f t="shared" si="8"/>
        <v>3972.492274246875</v>
      </c>
      <c r="G156" s="47">
        <f t="shared" si="9"/>
        <v>3972.492274246875</v>
      </c>
      <c r="H156" s="47">
        <f t="shared" si="10"/>
        <v>3972.492274246875</v>
      </c>
      <c r="I156" s="6">
        <v>1125</v>
      </c>
      <c r="J156" s="45">
        <v>4.5</v>
      </c>
      <c r="K156" s="45">
        <f t="shared" si="11"/>
        <v>3.5311042437749998</v>
      </c>
      <c r="L156" s="6" t="s">
        <v>511</v>
      </c>
      <c r="M156" s="6" t="s">
        <v>2</v>
      </c>
      <c r="N156" s="6">
        <v>9</v>
      </c>
      <c r="O156" s="6"/>
      <c r="P156" s="6"/>
      <c r="Q156" s="6"/>
      <c r="R156" s="6"/>
      <c r="S156" s="6"/>
      <c r="T156" s="6"/>
      <c r="U156" s="6"/>
      <c r="V156" s="6"/>
      <c r="W156" s="6"/>
      <c r="X156" s="6">
        <v>20</v>
      </c>
      <c r="Y156" s="6">
        <v>30</v>
      </c>
      <c r="Z156" s="6">
        <v>50</v>
      </c>
      <c r="AA156" s="62">
        <v>2014</v>
      </c>
      <c r="AB156" s="6">
        <v>0</v>
      </c>
      <c r="AC156" s="6">
        <v>0</v>
      </c>
      <c r="AD156" s="43">
        <v>0</v>
      </c>
      <c r="AE156" s="6" t="s">
        <v>77</v>
      </c>
    </row>
    <row r="157" spans="1:31" s="2" customFormat="1" ht="30" hidden="1">
      <c r="A157" s="6">
        <v>151</v>
      </c>
      <c r="B157" s="6" t="s">
        <v>79</v>
      </c>
      <c r="C157" s="16">
        <v>21101</v>
      </c>
      <c r="D157" s="16">
        <v>21100170</v>
      </c>
      <c r="E157" s="75" t="s">
        <v>286</v>
      </c>
      <c r="F157" s="47">
        <f t="shared" si="8"/>
        <v>1287.67601422995</v>
      </c>
      <c r="G157" s="47">
        <f t="shared" si="9"/>
        <v>1287.67601422995</v>
      </c>
      <c r="H157" s="47">
        <f t="shared" si="10"/>
        <v>1287.67601422995</v>
      </c>
      <c r="I157" s="6">
        <v>300</v>
      </c>
      <c r="J157" s="45">
        <v>5.47</v>
      </c>
      <c r="K157" s="45">
        <f t="shared" si="11"/>
        <v>4.2922533807665</v>
      </c>
      <c r="L157" s="6" t="s">
        <v>511</v>
      </c>
      <c r="M157" s="6" t="s">
        <v>2</v>
      </c>
      <c r="N157" s="6">
        <v>9</v>
      </c>
      <c r="O157" s="6"/>
      <c r="P157" s="6"/>
      <c r="Q157" s="6"/>
      <c r="R157" s="6"/>
      <c r="S157" s="6"/>
      <c r="T157" s="6"/>
      <c r="U157" s="6"/>
      <c r="V157" s="6"/>
      <c r="W157" s="6"/>
      <c r="X157" s="6">
        <v>20</v>
      </c>
      <c r="Y157" s="6">
        <v>30</v>
      </c>
      <c r="Z157" s="6">
        <v>50</v>
      </c>
      <c r="AA157" s="62">
        <v>2014</v>
      </c>
      <c r="AB157" s="6">
        <v>0</v>
      </c>
      <c r="AC157" s="6">
        <v>0</v>
      </c>
      <c r="AD157" s="43">
        <v>0</v>
      </c>
      <c r="AE157" s="6" t="s">
        <v>77</v>
      </c>
    </row>
    <row r="158" spans="1:31" s="2" customFormat="1" ht="15" hidden="1">
      <c r="A158" s="6">
        <v>152</v>
      </c>
      <c r="B158" s="6" t="s">
        <v>79</v>
      </c>
      <c r="C158" s="16">
        <v>21101</v>
      </c>
      <c r="D158" s="16">
        <v>21100172</v>
      </c>
      <c r="E158" s="75" t="s">
        <v>287</v>
      </c>
      <c r="F158" s="47">
        <f t="shared" si="8"/>
        <v>776.8429336305</v>
      </c>
      <c r="G158" s="47">
        <f t="shared" si="9"/>
        <v>776.8429336305</v>
      </c>
      <c r="H158" s="47">
        <f t="shared" si="10"/>
        <v>776.8429336305</v>
      </c>
      <c r="I158" s="6">
        <v>225</v>
      </c>
      <c r="J158" s="45">
        <v>4.4</v>
      </c>
      <c r="K158" s="45">
        <f t="shared" si="11"/>
        <v>3.45263526058</v>
      </c>
      <c r="L158" s="6" t="s">
        <v>511</v>
      </c>
      <c r="M158" s="6" t="s">
        <v>2</v>
      </c>
      <c r="N158" s="6">
        <v>9</v>
      </c>
      <c r="O158" s="6"/>
      <c r="P158" s="6"/>
      <c r="Q158" s="6"/>
      <c r="R158" s="6"/>
      <c r="S158" s="6"/>
      <c r="T158" s="6"/>
      <c r="U158" s="6"/>
      <c r="V158" s="6"/>
      <c r="W158" s="6"/>
      <c r="X158" s="6">
        <v>20</v>
      </c>
      <c r="Y158" s="6">
        <v>30</v>
      </c>
      <c r="Z158" s="6">
        <v>50</v>
      </c>
      <c r="AA158" s="62">
        <v>2014</v>
      </c>
      <c r="AB158" s="6">
        <v>0</v>
      </c>
      <c r="AC158" s="6">
        <v>0</v>
      </c>
      <c r="AD158" s="43">
        <v>0</v>
      </c>
      <c r="AE158" s="6" t="s">
        <v>77</v>
      </c>
    </row>
    <row r="159" spans="1:31" s="2" customFormat="1" ht="30" hidden="1">
      <c r="A159" s="6">
        <v>153</v>
      </c>
      <c r="B159" s="6" t="s">
        <v>79</v>
      </c>
      <c r="C159" s="16">
        <v>21101</v>
      </c>
      <c r="D159" s="16">
        <v>21100173</v>
      </c>
      <c r="E159" s="75" t="s">
        <v>251</v>
      </c>
      <c r="F159" s="47">
        <f t="shared" si="8"/>
        <v>806.268802328625</v>
      </c>
      <c r="G159" s="47">
        <f t="shared" si="9"/>
        <v>806.268802328625</v>
      </c>
      <c r="H159" s="47">
        <f t="shared" si="10"/>
        <v>806.268802328625</v>
      </c>
      <c r="I159" s="6">
        <v>375</v>
      </c>
      <c r="J159" s="45">
        <v>2.74</v>
      </c>
      <c r="K159" s="45">
        <f t="shared" si="11"/>
        <v>2.150050139543</v>
      </c>
      <c r="L159" s="6" t="s">
        <v>511</v>
      </c>
      <c r="M159" s="6" t="s">
        <v>2</v>
      </c>
      <c r="N159" s="6">
        <v>9</v>
      </c>
      <c r="O159" s="6"/>
      <c r="P159" s="6"/>
      <c r="Q159" s="6"/>
      <c r="R159" s="6"/>
      <c r="S159" s="6"/>
      <c r="T159" s="6"/>
      <c r="U159" s="6"/>
      <c r="V159" s="6"/>
      <c r="W159" s="6"/>
      <c r="X159" s="6">
        <v>20</v>
      </c>
      <c r="Y159" s="6">
        <v>30</v>
      </c>
      <c r="Z159" s="6">
        <v>50</v>
      </c>
      <c r="AA159" s="62">
        <v>2014</v>
      </c>
      <c r="AB159" s="6">
        <v>0</v>
      </c>
      <c r="AC159" s="6">
        <v>0</v>
      </c>
      <c r="AD159" s="43">
        <v>0</v>
      </c>
      <c r="AE159" s="6" t="s">
        <v>77</v>
      </c>
    </row>
    <row r="160" spans="1:31" s="2" customFormat="1" ht="30" hidden="1">
      <c r="A160" s="6">
        <v>154</v>
      </c>
      <c r="B160" s="6" t="s">
        <v>79</v>
      </c>
      <c r="C160" s="16">
        <v>21101</v>
      </c>
      <c r="D160" s="16">
        <v>21100174</v>
      </c>
      <c r="E160" s="75" t="s">
        <v>374</v>
      </c>
      <c r="F160" s="47">
        <f t="shared" si="8"/>
        <v>1221.76206834615</v>
      </c>
      <c r="G160" s="47">
        <f t="shared" si="9"/>
        <v>1221.76206834615</v>
      </c>
      <c r="H160" s="47">
        <f t="shared" si="10"/>
        <v>1221.76206834615</v>
      </c>
      <c r="I160" s="6">
        <v>225</v>
      </c>
      <c r="J160" s="45">
        <v>6.92</v>
      </c>
      <c r="K160" s="45">
        <f t="shared" si="11"/>
        <v>5.430053637094</v>
      </c>
      <c r="L160" s="6" t="s">
        <v>511</v>
      </c>
      <c r="M160" s="6" t="s">
        <v>2</v>
      </c>
      <c r="N160" s="6">
        <v>9</v>
      </c>
      <c r="O160" s="6"/>
      <c r="P160" s="6"/>
      <c r="Q160" s="6"/>
      <c r="R160" s="6"/>
      <c r="S160" s="6"/>
      <c r="T160" s="6"/>
      <c r="U160" s="6"/>
      <c r="V160" s="6"/>
      <c r="W160" s="6"/>
      <c r="X160" s="6">
        <v>20</v>
      </c>
      <c r="Y160" s="6">
        <v>30</v>
      </c>
      <c r="Z160" s="6">
        <v>50</v>
      </c>
      <c r="AA160" s="62">
        <v>2014</v>
      </c>
      <c r="AB160" s="6">
        <v>0</v>
      </c>
      <c r="AC160" s="6">
        <v>0</v>
      </c>
      <c r="AD160" s="43">
        <v>0</v>
      </c>
      <c r="AE160" s="6" t="s">
        <v>77</v>
      </c>
    </row>
    <row r="161" spans="1:31" s="2" customFormat="1" ht="30" hidden="1">
      <c r="A161" s="6">
        <v>155</v>
      </c>
      <c r="B161" s="6" t="s">
        <v>79</v>
      </c>
      <c r="C161" s="16">
        <v>21101</v>
      </c>
      <c r="D161" s="16">
        <v>21100143</v>
      </c>
      <c r="E161" s="75" t="s">
        <v>142</v>
      </c>
      <c r="F161" s="47">
        <f t="shared" si="8"/>
        <v>1645.2120892596479</v>
      </c>
      <c r="G161" s="47">
        <f t="shared" si="9"/>
        <v>1645.2120892596479</v>
      </c>
      <c r="H161" s="47">
        <f t="shared" si="10"/>
        <v>1645.2120892596479</v>
      </c>
      <c r="I161" s="6">
        <v>112</v>
      </c>
      <c r="J161" s="45">
        <v>18.72</v>
      </c>
      <c r="K161" s="45">
        <f t="shared" si="11"/>
        <v>14.689393654103998</v>
      </c>
      <c r="L161" s="6" t="s">
        <v>511</v>
      </c>
      <c r="M161" s="6" t="s">
        <v>2</v>
      </c>
      <c r="N161" s="6">
        <v>9</v>
      </c>
      <c r="O161" s="6"/>
      <c r="P161" s="6"/>
      <c r="Q161" s="6"/>
      <c r="R161" s="6"/>
      <c r="S161" s="6"/>
      <c r="T161" s="6"/>
      <c r="U161" s="6"/>
      <c r="V161" s="6"/>
      <c r="W161" s="6"/>
      <c r="X161" s="6">
        <v>20</v>
      </c>
      <c r="Y161" s="6">
        <v>30</v>
      </c>
      <c r="Z161" s="6">
        <v>50</v>
      </c>
      <c r="AA161" s="62">
        <v>2014</v>
      </c>
      <c r="AB161" s="6">
        <v>0</v>
      </c>
      <c r="AC161" s="6">
        <v>0</v>
      </c>
      <c r="AD161" s="43">
        <v>0</v>
      </c>
      <c r="AE161" s="6" t="s">
        <v>77</v>
      </c>
    </row>
    <row r="162" spans="1:31" s="2" customFormat="1" ht="15" hidden="1">
      <c r="A162" s="6">
        <v>156</v>
      </c>
      <c r="B162" s="6" t="s">
        <v>79</v>
      </c>
      <c r="C162" s="16">
        <v>21101</v>
      </c>
      <c r="D162" s="16">
        <v>21100186</v>
      </c>
      <c r="E162" s="75" t="s">
        <v>252</v>
      </c>
      <c r="F162" s="47">
        <f t="shared" si="8"/>
        <v>491.4120072586875</v>
      </c>
      <c r="G162" s="47">
        <f t="shared" si="9"/>
        <v>491.4120072586875</v>
      </c>
      <c r="H162" s="47">
        <f t="shared" si="10"/>
        <v>491.4120072586875</v>
      </c>
      <c r="I162" s="6">
        <v>375</v>
      </c>
      <c r="J162" s="45">
        <v>1.67</v>
      </c>
      <c r="K162" s="45">
        <f t="shared" si="11"/>
        <v>1.3104320193565</v>
      </c>
      <c r="L162" s="6" t="s">
        <v>511</v>
      </c>
      <c r="M162" s="6" t="s">
        <v>2</v>
      </c>
      <c r="N162" s="6">
        <v>9</v>
      </c>
      <c r="O162" s="6"/>
      <c r="P162" s="6"/>
      <c r="Q162" s="6"/>
      <c r="R162" s="6"/>
      <c r="S162" s="6"/>
      <c r="T162" s="6"/>
      <c r="U162" s="6"/>
      <c r="V162" s="6"/>
      <c r="W162" s="6"/>
      <c r="X162" s="6">
        <v>20</v>
      </c>
      <c r="Y162" s="6">
        <v>30</v>
      </c>
      <c r="Z162" s="6">
        <v>50</v>
      </c>
      <c r="AA162" s="62">
        <v>2014</v>
      </c>
      <c r="AB162" s="6">
        <v>0</v>
      </c>
      <c r="AC162" s="6">
        <v>0</v>
      </c>
      <c r="AD162" s="43">
        <v>0</v>
      </c>
      <c r="AE162" s="6" t="s">
        <v>77</v>
      </c>
    </row>
    <row r="163" spans="1:31" s="2" customFormat="1" ht="15" hidden="1">
      <c r="A163" s="6">
        <v>157</v>
      </c>
      <c r="B163" s="6" t="s">
        <v>79</v>
      </c>
      <c r="C163" s="16">
        <v>21101</v>
      </c>
      <c r="D163" s="16">
        <v>21100185</v>
      </c>
      <c r="E163" s="75" t="s">
        <v>253</v>
      </c>
      <c r="F163" s="47">
        <f t="shared" si="8"/>
        <v>2118.662546265</v>
      </c>
      <c r="G163" s="47">
        <f t="shared" si="9"/>
        <v>2118.662546265</v>
      </c>
      <c r="H163" s="47">
        <f t="shared" si="10"/>
        <v>2118.662546265</v>
      </c>
      <c r="I163" s="6">
        <v>450</v>
      </c>
      <c r="J163" s="45">
        <v>6</v>
      </c>
      <c r="K163" s="45">
        <f t="shared" si="11"/>
        <v>4.7081389917</v>
      </c>
      <c r="L163" s="6" t="s">
        <v>511</v>
      </c>
      <c r="M163" s="6" t="s">
        <v>2</v>
      </c>
      <c r="N163" s="6">
        <v>9</v>
      </c>
      <c r="O163" s="6"/>
      <c r="P163" s="6"/>
      <c r="Q163" s="6"/>
      <c r="R163" s="6"/>
      <c r="S163" s="6"/>
      <c r="T163" s="6"/>
      <c r="U163" s="6"/>
      <c r="V163" s="6"/>
      <c r="W163" s="6"/>
      <c r="X163" s="6">
        <v>20</v>
      </c>
      <c r="Y163" s="6">
        <v>30</v>
      </c>
      <c r="Z163" s="6">
        <v>50</v>
      </c>
      <c r="AA163" s="62">
        <v>2014</v>
      </c>
      <c r="AB163" s="6">
        <v>0</v>
      </c>
      <c r="AC163" s="6">
        <v>0</v>
      </c>
      <c r="AD163" s="43">
        <v>0</v>
      </c>
      <c r="AE163" s="6" t="s">
        <v>77</v>
      </c>
    </row>
    <row r="164" spans="1:31" s="2" customFormat="1" ht="45" hidden="1">
      <c r="A164" s="6">
        <v>158</v>
      </c>
      <c r="B164" s="6" t="s">
        <v>79</v>
      </c>
      <c r="C164" s="16">
        <v>21101</v>
      </c>
      <c r="D164" s="16">
        <v>21100210</v>
      </c>
      <c r="E164" s="75" t="s">
        <v>298</v>
      </c>
      <c r="F164" s="47">
        <f t="shared" si="8"/>
        <v>11955.141934674224</v>
      </c>
      <c r="G164" s="47">
        <f t="shared" si="9"/>
        <v>11955.141934674224</v>
      </c>
      <c r="H164" s="47">
        <f t="shared" si="10"/>
        <v>11955.141934674224</v>
      </c>
      <c r="I164" s="6">
        <v>75</v>
      </c>
      <c r="J164" s="45">
        <v>203.14</v>
      </c>
      <c r="K164" s="45">
        <f t="shared" si="11"/>
        <v>159.401892462323</v>
      </c>
      <c r="L164" s="6" t="s">
        <v>511</v>
      </c>
      <c r="M164" s="6" t="s">
        <v>2</v>
      </c>
      <c r="N164" s="6">
        <v>9</v>
      </c>
      <c r="O164" s="6"/>
      <c r="P164" s="6"/>
      <c r="Q164" s="6"/>
      <c r="R164" s="6"/>
      <c r="S164" s="6"/>
      <c r="T164" s="6"/>
      <c r="U164" s="6"/>
      <c r="V164" s="6"/>
      <c r="W164" s="6"/>
      <c r="X164" s="6">
        <v>20</v>
      </c>
      <c r="Y164" s="6">
        <v>30</v>
      </c>
      <c r="Z164" s="6">
        <v>50</v>
      </c>
      <c r="AA164" s="62">
        <v>2014</v>
      </c>
      <c r="AB164" s="6">
        <v>0</v>
      </c>
      <c r="AC164" s="6">
        <v>0</v>
      </c>
      <c r="AD164" s="43">
        <v>0</v>
      </c>
      <c r="AE164" s="6" t="s">
        <v>77</v>
      </c>
    </row>
    <row r="165" spans="1:31" s="2" customFormat="1" ht="30" hidden="1">
      <c r="A165" s="6">
        <v>159</v>
      </c>
      <c r="B165" s="6" t="s">
        <v>79</v>
      </c>
      <c r="C165" s="16">
        <v>21101</v>
      </c>
      <c r="D165" s="16">
        <v>21100197</v>
      </c>
      <c r="E165" s="75" t="s">
        <v>299</v>
      </c>
      <c r="F165" s="47">
        <f t="shared" si="8"/>
        <v>12902.654906753849</v>
      </c>
      <c r="G165" s="47">
        <f t="shared" si="9"/>
        <v>12902.654906753849</v>
      </c>
      <c r="H165" s="47">
        <f t="shared" si="10"/>
        <v>12902.654906753849</v>
      </c>
      <c r="I165" s="6">
        <v>900</v>
      </c>
      <c r="J165" s="45">
        <v>18.27</v>
      </c>
      <c r="K165" s="45">
        <f t="shared" si="11"/>
        <v>14.336283229726499</v>
      </c>
      <c r="L165" s="6" t="s">
        <v>513</v>
      </c>
      <c r="M165" s="6" t="s">
        <v>2</v>
      </c>
      <c r="N165" s="6">
        <v>9</v>
      </c>
      <c r="O165" s="6"/>
      <c r="P165" s="6"/>
      <c r="Q165" s="6"/>
      <c r="R165" s="6"/>
      <c r="S165" s="6"/>
      <c r="T165" s="6"/>
      <c r="U165" s="6"/>
      <c r="V165" s="6"/>
      <c r="W165" s="6"/>
      <c r="X165" s="6">
        <v>20</v>
      </c>
      <c r="Y165" s="6">
        <v>30</v>
      </c>
      <c r="Z165" s="6">
        <v>50</v>
      </c>
      <c r="AA165" s="62">
        <v>2014</v>
      </c>
      <c r="AB165" s="6">
        <v>0</v>
      </c>
      <c r="AC165" s="6">
        <v>0</v>
      </c>
      <c r="AD165" s="43">
        <v>0</v>
      </c>
      <c r="AE165" s="6" t="s">
        <v>77</v>
      </c>
    </row>
    <row r="166" spans="1:31" s="2" customFormat="1" ht="30" hidden="1">
      <c r="A166" s="6">
        <v>160</v>
      </c>
      <c r="B166" s="6" t="s">
        <v>79</v>
      </c>
      <c r="C166" s="16">
        <v>21101</v>
      </c>
      <c r="D166" s="16">
        <v>21100198</v>
      </c>
      <c r="E166" s="75" t="s">
        <v>254</v>
      </c>
      <c r="F166" s="47">
        <f t="shared" si="8"/>
        <v>983.4125318913375</v>
      </c>
      <c r="G166" s="47">
        <f t="shared" si="9"/>
        <v>983.4125318913375</v>
      </c>
      <c r="H166" s="47">
        <f t="shared" si="10"/>
        <v>983.4125318913375</v>
      </c>
      <c r="I166" s="6">
        <v>225</v>
      </c>
      <c r="J166" s="45">
        <v>5.57</v>
      </c>
      <c r="K166" s="45">
        <f t="shared" si="11"/>
        <v>4.3707223639615</v>
      </c>
      <c r="L166" s="6" t="s">
        <v>513</v>
      </c>
      <c r="M166" s="6" t="s">
        <v>2</v>
      </c>
      <c r="N166" s="6">
        <v>9</v>
      </c>
      <c r="O166" s="6"/>
      <c r="P166" s="6"/>
      <c r="Q166" s="6"/>
      <c r="R166" s="6"/>
      <c r="S166" s="6"/>
      <c r="T166" s="6"/>
      <c r="U166" s="6"/>
      <c r="V166" s="6"/>
      <c r="W166" s="6"/>
      <c r="X166" s="6">
        <v>20</v>
      </c>
      <c r="Y166" s="6">
        <v>30</v>
      </c>
      <c r="Z166" s="6">
        <v>50</v>
      </c>
      <c r="AA166" s="62">
        <v>2014</v>
      </c>
      <c r="AB166" s="6">
        <v>0</v>
      </c>
      <c r="AC166" s="6">
        <v>0</v>
      </c>
      <c r="AD166" s="43">
        <v>0</v>
      </c>
      <c r="AE166" s="6" t="s">
        <v>77</v>
      </c>
    </row>
    <row r="167" spans="1:31" s="2" customFormat="1" ht="30" hidden="1">
      <c r="A167" s="6">
        <v>161</v>
      </c>
      <c r="B167" s="6" t="s">
        <v>79</v>
      </c>
      <c r="C167" s="16">
        <v>21101</v>
      </c>
      <c r="D167" s="16">
        <v>21100197</v>
      </c>
      <c r="E167" s="75" t="s">
        <v>62</v>
      </c>
      <c r="F167" s="47">
        <f t="shared" si="8"/>
        <v>2942.5868698124996</v>
      </c>
      <c r="G167" s="47">
        <f t="shared" si="9"/>
        <v>2942.5868698124996</v>
      </c>
      <c r="H167" s="47">
        <f t="shared" si="10"/>
        <v>2942.5868698124996</v>
      </c>
      <c r="I167" s="6">
        <v>150</v>
      </c>
      <c r="J167" s="45">
        <v>25</v>
      </c>
      <c r="K167" s="45">
        <f t="shared" si="11"/>
        <v>19.617245798749998</v>
      </c>
      <c r="L167" s="6" t="s">
        <v>513</v>
      </c>
      <c r="M167" s="6" t="s">
        <v>2</v>
      </c>
      <c r="N167" s="6">
        <v>9</v>
      </c>
      <c r="O167" s="6"/>
      <c r="P167" s="6"/>
      <c r="Q167" s="6"/>
      <c r="R167" s="6"/>
      <c r="S167" s="6"/>
      <c r="T167" s="6"/>
      <c r="U167" s="6"/>
      <c r="V167" s="6"/>
      <c r="W167" s="6"/>
      <c r="X167" s="6">
        <v>20</v>
      </c>
      <c r="Y167" s="6">
        <v>30</v>
      </c>
      <c r="Z167" s="6">
        <v>50</v>
      </c>
      <c r="AA167" s="62">
        <v>2014</v>
      </c>
      <c r="AB167" s="6">
        <v>0</v>
      </c>
      <c r="AC167" s="6">
        <v>0</v>
      </c>
      <c r="AD167" s="43">
        <v>0</v>
      </c>
      <c r="AE167" s="6" t="s">
        <v>77</v>
      </c>
    </row>
    <row r="168" spans="1:31" s="2" customFormat="1" ht="30" hidden="1">
      <c r="A168" s="6">
        <v>162</v>
      </c>
      <c r="B168" s="6" t="s">
        <v>79</v>
      </c>
      <c r="C168" s="16">
        <v>21101</v>
      </c>
      <c r="D168" s="16">
        <v>21100197</v>
      </c>
      <c r="E168" s="75" t="s">
        <v>63</v>
      </c>
      <c r="F168" s="47">
        <f t="shared" si="8"/>
        <v>5755.6999173532495</v>
      </c>
      <c r="G168" s="47">
        <f t="shared" si="9"/>
        <v>5755.6999173532495</v>
      </c>
      <c r="H168" s="47">
        <f t="shared" si="10"/>
        <v>5755.6999173532495</v>
      </c>
      <c r="I168" s="6">
        <v>900</v>
      </c>
      <c r="J168" s="45">
        <v>8.15</v>
      </c>
      <c r="K168" s="45">
        <f t="shared" si="11"/>
        <v>6.3952221303925</v>
      </c>
      <c r="L168" s="6" t="s">
        <v>513</v>
      </c>
      <c r="M168" s="6" t="s">
        <v>2</v>
      </c>
      <c r="N168" s="6">
        <v>9</v>
      </c>
      <c r="O168" s="6"/>
      <c r="P168" s="6"/>
      <c r="Q168" s="6"/>
      <c r="R168" s="6"/>
      <c r="S168" s="6"/>
      <c r="T168" s="6"/>
      <c r="U168" s="6"/>
      <c r="V168" s="6"/>
      <c r="W168" s="6"/>
      <c r="X168" s="6">
        <v>20</v>
      </c>
      <c r="Y168" s="6">
        <v>30</v>
      </c>
      <c r="Z168" s="6">
        <v>50</v>
      </c>
      <c r="AA168" s="62">
        <v>2014</v>
      </c>
      <c r="AB168" s="6">
        <v>0</v>
      </c>
      <c r="AC168" s="6">
        <v>0</v>
      </c>
      <c r="AD168" s="43">
        <v>0</v>
      </c>
      <c r="AE168" s="6" t="s">
        <v>77</v>
      </c>
    </row>
    <row r="169" spans="1:31" s="2" customFormat="1" ht="30" hidden="1">
      <c r="A169" s="6">
        <v>163</v>
      </c>
      <c r="B169" s="6" t="s">
        <v>79</v>
      </c>
      <c r="C169" s="16">
        <v>21101</v>
      </c>
      <c r="D169" s="16">
        <v>21100197</v>
      </c>
      <c r="E169" s="75" t="s">
        <v>64</v>
      </c>
      <c r="F169" s="47">
        <f t="shared" si="8"/>
        <v>626.1824858960999</v>
      </c>
      <c r="G169" s="47">
        <f t="shared" si="9"/>
        <v>626.1824858960999</v>
      </c>
      <c r="H169" s="47">
        <f t="shared" si="10"/>
        <v>626.1824858960999</v>
      </c>
      <c r="I169" s="6">
        <v>300</v>
      </c>
      <c r="J169" s="45">
        <v>2.66</v>
      </c>
      <c r="K169" s="45">
        <f t="shared" si="11"/>
        <v>2.087274952987</v>
      </c>
      <c r="L169" s="6" t="s">
        <v>513</v>
      </c>
      <c r="M169" s="6" t="s">
        <v>2</v>
      </c>
      <c r="N169" s="6">
        <v>9</v>
      </c>
      <c r="O169" s="6"/>
      <c r="P169" s="6"/>
      <c r="Q169" s="6"/>
      <c r="R169" s="6"/>
      <c r="S169" s="6"/>
      <c r="T169" s="6"/>
      <c r="U169" s="6"/>
      <c r="V169" s="6"/>
      <c r="W169" s="6"/>
      <c r="X169" s="6">
        <v>20</v>
      </c>
      <c r="Y169" s="6">
        <v>30</v>
      </c>
      <c r="Z169" s="6">
        <v>50</v>
      </c>
      <c r="AA169" s="62">
        <v>2014</v>
      </c>
      <c r="AB169" s="6">
        <v>0</v>
      </c>
      <c r="AC169" s="6">
        <v>0</v>
      </c>
      <c r="AD169" s="43">
        <v>0</v>
      </c>
      <c r="AE169" s="6" t="s">
        <v>77</v>
      </c>
    </row>
    <row r="170" spans="1:31" s="2" customFormat="1" ht="30" hidden="1">
      <c r="A170" s="6">
        <v>164</v>
      </c>
      <c r="B170" s="6" t="s">
        <v>79</v>
      </c>
      <c r="C170" s="16">
        <v>21101</v>
      </c>
      <c r="D170" s="16">
        <v>21100197</v>
      </c>
      <c r="E170" s="75" t="s">
        <v>65</v>
      </c>
      <c r="F170" s="47">
        <f t="shared" si="8"/>
        <v>4014.8655251721743</v>
      </c>
      <c r="G170" s="47">
        <f t="shared" si="9"/>
        <v>4014.8655251721743</v>
      </c>
      <c r="H170" s="47">
        <f t="shared" si="10"/>
        <v>4014.8655251721743</v>
      </c>
      <c r="I170" s="6">
        <v>450</v>
      </c>
      <c r="J170" s="45">
        <v>11.37</v>
      </c>
      <c r="K170" s="45">
        <f t="shared" si="11"/>
        <v>8.921923389271498</v>
      </c>
      <c r="L170" s="6" t="s">
        <v>513</v>
      </c>
      <c r="M170" s="6" t="s">
        <v>2</v>
      </c>
      <c r="N170" s="6">
        <v>9</v>
      </c>
      <c r="O170" s="6"/>
      <c r="P170" s="6"/>
      <c r="Q170" s="6"/>
      <c r="R170" s="6"/>
      <c r="S170" s="6"/>
      <c r="T170" s="6"/>
      <c r="U170" s="6"/>
      <c r="V170" s="6"/>
      <c r="W170" s="6"/>
      <c r="X170" s="6">
        <v>20</v>
      </c>
      <c r="Y170" s="6">
        <v>30</v>
      </c>
      <c r="Z170" s="6">
        <v>50</v>
      </c>
      <c r="AA170" s="62">
        <v>2014</v>
      </c>
      <c r="AB170" s="6">
        <v>0</v>
      </c>
      <c r="AC170" s="6">
        <v>0</v>
      </c>
      <c r="AD170" s="43">
        <v>0</v>
      </c>
      <c r="AE170" s="6" t="s">
        <v>77</v>
      </c>
    </row>
    <row r="171" spans="1:31" s="2" customFormat="1" ht="30" hidden="1">
      <c r="A171" s="6">
        <v>165</v>
      </c>
      <c r="B171" s="6" t="s">
        <v>79</v>
      </c>
      <c r="C171" s="16">
        <v>21101</v>
      </c>
      <c r="D171" s="16">
        <v>21100197</v>
      </c>
      <c r="E171" s="75" t="s">
        <v>66</v>
      </c>
      <c r="F171" s="47">
        <f t="shared" si="8"/>
        <v>9011.3780301138</v>
      </c>
      <c r="G171" s="47">
        <f t="shared" si="9"/>
        <v>9011.3780301138</v>
      </c>
      <c r="H171" s="47">
        <f t="shared" si="10"/>
        <v>9011.3780301138</v>
      </c>
      <c r="I171" s="6">
        <v>900</v>
      </c>
      <c r="J171" s="45">
        <v>12.76</v>
      </c>
      <c r="K171" s="45">
        <f t="shared" si="11"/>
        <v>10.012642255682</v>
      </c>
      <c r="L171" s="6" t="s">
        <v>513</v>
      </c>
      <c r="M171" s="6" t="s">
        <v>2</v>
      </c>
      <c r="N171" s="6">
        <v>9</v>
      </c>
      <c r="O171" s="6"/>
      <c r="P171" s="6"/>
      <c r="Q171" s="6"/>
      <c r="R171" s="6"/>
      <c r="S171" s="6"/>
      <c r="T171" s="6"/>
      <c r="U171" s="6"/>
      <c r="V171" s="6"/>
      <c r="W171" s="6"/>
      <c r="X171" s="6">
        <v>20</v>
      </c>
      <c r="Y171" s="6">
        <v>30</v>
      </c>
      <c r="Z171" s="6">
        <v>50</v>
      </c>
      <c r="AA171" s="62">
        <v>2014</v>
      </c>
      <c r="AB171" s="6">
        <v>0</v>
      </c>
      <c r="AC171" s="6">
        <v>0</v>
      </c>
      <c r="AD171" s="43">
        <v>0</v>
      </c>
      <c r="AE171" s="6" t="s">
        <v>77</v>
      </c>
    </row>
    <row r="172" spans="1:31" s="2" customFormat="1" ht="30" hidden="1">
      <c r="A172" s="6">
        <v>166</v>
      </c>
      <c r="B172" s="6" t="s">
        <v>79</v>
      </c>
      <c r="C172" s="16">
        <v>21101</v>
      </c>
      <c r="D172" s="16">
        <v>21100197</v>
      </c>
      <c r="E172" s="75" t="s">
        <v>67</v>
      </c>
      <c r="F172" s="47">
        <f t="shared" si="8"/>
        <v>9936.52734198285</v>
      </c>
      <c r="G172" s="47">
        <f t="shared" si="9"/>
        <v>9936.52734198285</v>
      </c>
      <c r="H172" s="47">
        <f t="shared" si="10"/>
        <v>9936.52734198285</v>
      </c>
      <c r="I172" s="6">
        <v>900</v>
      </c>
      <c r="J172" s="45">
        <v>14.07</v>
      </c>
      <c r="K172" s="45">
        <f t="shared" si="11"/>
        <v>11.0405859355365</v>
      </c>
      <c r="L172" s="6" t="s">
        <v>513</v>
      </c>
      <c r="M172" s="6" t="s">
        <v>2</v>
      </c>
      <c r="N172" s="6">
        <v>9</v>
      </c>
      <c r="O172" s="6"/>
      <c r="P172" s="6"/>
      <c r="Q172" s="6"/>
      <c r="R172" s="6"/>
      <c r="S172" s="6"/>
      <c r="T172" s="6"/>
      <c r="U172" s="6"/>
      <c r="V172" s="6"/>
      <c r="W172" s="6"/>
      <c r="X172" s="6">
        <v>20</v>
      </c>
      <c r="Y172" s="6">
        <v>30</v>
      </c>
      <c r="Z172" s="6">
        <v>50</v>
      </c>
      <c r="AA172" s="62">
        <v>2014</v>
      </c>
      <c r="AB172" s="6">
        <v>0</v>
      </c>
      <c r="AC172" s="6">
        <v>0</v>
      </c>
      <c r="AD172" s="43">
        <v>0</v>
      </c>
      <c r="AE172" s="6" t="s">
        <v>77</v>
      </c>
    </row>
    <row r="173" spans="1:31" s="2" customFormat="1" ht="30" hidden="1">
      <c r="A173" s="6">
        <v>167</v>
      </c>
      <c r="B173" s="6" t="s">
        <v>79</v>
      </c>
      <c r="C173" s="16">
        <v>21101</v>
      </c>
      <c r="D173" s="16">
        <v>21100197</v>
      </c>
      <c r="E173" s="75" t="s">
        <v>68</v>
      </c>
      <c r="F173" s="47">
        <f t="shared" si="8"/>
        <v>7892.0179848371245</v>
      </c>
      <c r="G173" s="47">
        <f t="shared" si="9"/>
        <v>7892.0179848371245</v>
      </c>
      <c r="H173" s="47">
        <f t="shared" si="10"/>
        <v>7892.0179848371245</v>
      </c>
      <c r="I173" s="6">
        <v>450</v>
      </c>
      <c r="J173" s="45">
        <v>22.35</v>
      </c>
      <c r="K173" s="45">
        <f t="shared" si="11"/>
        <v>17.5378177440825</v>
      </c>
      <c r="L173" s="6" t="s">
        <v>513</v>
      </c>
      <c r="M173" s="6" t="s">
        <v>2</v>
      </c>
      <c r="N173" s="6">
        <v>9</v>
      </c>
      <c r="O173" s="6"/>
      <c r="P173" s="6"/>
      <c r="Q173" s="6"/>
      <c r="R173" s="6"/>
      <c r="S173" s="6"/>
      <c r="T173" s="6"/>
      <c r="U173" s="6"/>
      <c r="V173" s="6"/>
      <c r="W173" s="6"/>
      <c r="X173" s="6">
        <v>20</v>
      </c>
      <c r="Y173" s="6">
        <v>30</v>
      </c>
      <c r="Z173" s="6">
        <v>50</v>
      </c>
      <c r="AA173" s="62">
        <v>2014</v>
      </c>
      <c r="AB173" s="6">
        <v>0</v>
      </c>
      <c r="AC173" s="6">
        <v>0</v>
      </c>
      <c r="AD173" s="43">
        <v>0</v>
      </c>
      <c r="AE173" s="6" t="s">
        <v>77</v>
      </c>
    </row>
    <row r="174" spans="1:31" s="2" customFormat="1" ht="30" hidden="1">
      <c r="A174" s="6">
        <v>168</v>
      </c>
      <c r="B174" s="6" t="s">
        <v>79</v>
      </c>
      <c r="C174" s="16">
        <v>21101</v>
      </c>
      <c r="D174" s="16">
        <v>21100202</v>
      </c>
      <c r="E174" s="75" t="s">
        <v>182</v>
      </c>
      <c r="F174" s="47">
        <f t="shared" si="8"/>
        <v>82.39243235474999</v>
      </c>
      <c r="G174" s="47">
        <f t="shared" si="9"/>
        <v>82.39243235474999</v>
      </c>
      <c r="H174" s="47">
        <f t="shared" si="10"/>
        <v>82.39243235474999</v>
      </c>
      <c r="I174" s="6">
        <v>150</v>
      </c>
      <c r="J174" s="45">
        <v>0.7</v>
      </c>
      <c r="K174" s="45">
        <f t="shared" si="11"/>
        <v>0.5492828823649999</v>
      </c>
      <c r="L174" s="6" t="s">
        <v>511</v>
      </c>
      <c r="M174" s="6" t="s">
        <v>2</v>
      </c>
      <c r="N174" s="6">
        <v>9</v>
      </c>
      <c r="O174" s="6"/>
      <c r="P174" s="6"/>
      <c r="Q174" s="6"/>
      <c r="R174" s="6"/>
      <c r="S174" s="6"/>
      <c r="T174" s="6"/>
      <c r="U174" s="6"/>
      <c r="V174" s="6"/>
      <c r="W174" s="6"/>
      <c r="X174" s="6">
        <v>20</v>
      </c>
      <c r="Y174" s="6">
        <v>30</v>
      </c>
      <c r="Z174" s="6">
        <v>50</v>
      </c>
      <c r="AA174" s="62">
        <v>2014</v>
      </c>
      <c r="AB174" s="6">
        <v>0</v>
      </c>
      <c r="AC174" s="6">
        <v>0</v>
      </c>
      <c r="AD174" s="43">
        <v>0</v>
      </c>
      <c r="AE174" s="6" t="s">
        <v>77</v>
      </c>
    </row>
    <row r="175" spans="1:31" s="2" customFormat="1" ht="30" hidden="1">
      <c r="A175" s="6">
        <v>169</v>
      </c>
      <c r="B175" s="6" t="s">
        <v>79</v>
      </c>
      <c r="C175" s="16">
        <v>21101</v>
      </c>
      <c r="D175" s="16">
        <v>21100202</v>
      </c>
      <c r="E175" s="75" t="s">
        <v>183</v>
      </c>
      <c r="F175" s="47">
        <f t="shared" si="8"/>
        <v>768.0151730210624</v>
      </c>
      <c r="G175" s="47">
        <f t="shared" si="9"/>
        <v>768.0151730210624</v>
      </c>
      <c r="H175" s="47">
        <f t="shared" si="10"/>
        <v>768.0151730210624</v>
      </c>
      <c r="I175" s="6">
        <v>1125</v>
      </c>
      <c r="J175" s="45">
        <v>0.87</v>
      </c>
      <c r="K175" s="45">
        <f t="shared" si="11"/>
        <v>0.6826801537964999</v>
      </c>
      <c r="L175" s="6" t="s">
        <v>511</v>
      </c>
      <c r="M175" s="6" t="s">
        <v>2</v>
      </c>
      <c r="N175" s="6">
        <v>9</v>
      </c>
      <c r="O175" s="6"/>
      <c r="P175" s="6"/>
      <c r="Q175" s="6"/>
      <c r="R175" s="6"/>
      <c r="S175" s="6"/>
      <c r="T175" s="6"/>
      <c r="U175" s="6"/>
      <c r="V175" s="6"/>
      <c r="W175" s="6"/>
      <c r="X175" s="6">
        <v>20</v>
      </c>
      <c r="Y175" s="6">
        <v>30</v>
      </c>
      <c r="Z175" s="6">
        <v>50</v>
      </c>
      <c r="AA175" s="62">
        <v>2014</v>
      </c>
      <c r="AB175" s="6">
        <v>0</v>
      </c>
      <c r="AC175" s="6">
        <v>0</v>
      </c>
      <c r="AD175" s="43">
        <v>0</v>
      </c>
      <c r="AE175" s="6" t="s">
        <v>77</v>
      </c>
    </row>
    <row r="176" spans="1:31" s="2" customFormat="1" ht="30" hidden="1">
      <c r="A176" s="6">
        <v>170</v>
      </c>
      <c r="B176" s="6" t="s">
        <v>79</v>
      </c>
      <c r="C176" s="16">
        <v>21101</v>
      </c>
      <c r="D176" s="16">
        <v>21100202</v>
      </c>
      <c r="E176" s="75" t="s">
        <v>184</v>
      </c>
      <c r="F176" s="47">
        <f t="shared" si="8"/>
        <v>1024.02023069475</v>
      </c>
      <c r="G176" s="47">
        <f t="shared" si="9"/>
        <v>1024.02023069475</v>
      </c>
      <c r="H176" s="47">
        <f t="shared" si="10"/>
        <v>1024.02023069475</v>
      </c>
      <c r="I176" s="6">
        <v>1500</v>
      </c>
      <c r="J176" s="45">
        <v>0.87</v>
      </c>
      <c r="K176" s="45">
        <f t="shared" si="11"/>
        <v>0.6826801537964999</v>
      </c>
      <c r="L176" s="6" t="s">
        <v>511</v>
      </c>
      <c r="M176" s="6" t="s">
        <v>2</v>
      </c>
      <c r="N176" s="6">
        <v>9</v>
      </c>
      <c r="O176" s="6"/>
      <c r="P176" s="6"/>
      <c r="Q176" s="6"/>
      <c r="R176" s="6"/>
      <c r="S176" s="6"/>
      <c r="T176" s="6"/>
      <c r="U176" s="6"/>
      <c r="V176" s="6"/>
      <c r="W176" s="6"/>
      <c r="X176" s="6">
        <v>20</v>
      </c>
      <c r="Y176" s="6">
        <v>30</v>
      </c>
      <c r="Z176" s="6">
        <v>50</v>
      </c>
      <c r="AA176" s="62">
        <v>2014</v>
      </c>
      <c r="AB176" s="6">
        <v>0</v>
      </c>
      <c r="AC176" s="6">
        <v>0</v>
      </c>
      <c r="AD176" s="43">
        <v>0</v>
      </c>
      <c r="AE176" s="6" t="s">
        <v>77</v>
      </c>
    </row>
    <row r="177" spans="1:31" s="2" customFormat="1" ht="45" hidden="1">
      <c r="A177" s="6">
        <v>171</v>
      </c>
      <c r="B177" s="6" t="s">
        <v>79</v>
      </c>
      <c r="C177" s="16">
        <v>21101</v>
      </c>
      <c r="D177" s="16">
        <v>21100202</v>
      </c>
      <c r="E177" s="75" t="s">
        <v>185</v>
      </c>
      <c r="F177" s="47">
        <f t="shared" si="8"/>
        <v>3010.85488519215</v>
      </c>
      <c r="G177" s="47">
        <f t="shared" si="9"/>
        <v>3010.85488519215</v>
      </c>
      <c r="H177" s="47">
        <f t="shared" si="10"/>
        <v>3010.85488519215</v>
      </c>
      <c r="I177" s="6">
        <v>75</v>
      </c>
      <c r="J177" s="45">
        <v>51.16</v>
      </c>
      <c r="K177" s="45">
        <f t="shared" si="11"/>
        <v>40.144731802562</v>
      </c>
      <c r="L177" s="6" t="s">
        <v>511</v>
      </c>
      <c r="M177" s="6" t="s">
        <v>2</v>
      </c>
      <c r="N177" s="6">
        <v>9</v>
      </c>
      <c r="O177" s="6"/>
      <c r="P177" s="6"/>
      <c r="Q177" s="6"/>
      <c r="R177" s="6"/>
      <c r="S177" s="6"/>
      <c r="T177" s="6"/>
      <c r="U177" s="6"/>
      <c r="V177" s="6"/>
      <c r="W177" s="6"/>
      <c r="X177" s="6">
        <v>20</v>
      </c>
      <c r="Y177" s="6">
        <v>30</v>
      </c>
      <c r="Z177" s="6">
        <v>50</v>
      </c>
      <c r="AA177" s="62">
        <v>2014</v>
      </c>
      <c r="AB177" s="6">
        <v>0</v>
      </c>
      <c r="AC177" s="6">
        <v>0</v>
      </c>
      <c r="AD177" s="43">
        <v>0</v>
      </c>
      <c r="AE177" s="6" t="s">
        <v>77</v>
      </c>
    </row>
    <row r="178" spans="1:31" s="2" customFormat="1" ht="30" hidden="1">
      <c r="A178" s="6">
        <v>172</v>
      </c>
      <c r="B178" s="6" t="s">
        <v>79</v>
      </c>
      <c r="C178" s="16">
        <v>21101</v>
      </c>
      <c r="D178" s="16">
        <v>21100202</v>
      </c>
      <c r="E178" s="75" t="s">
        <v>186</v>
      </c>
      <c r="F178" s="47">
        <f t="shared" si="8"/>
        <v>882.7760609437499</v>
      </c>
      <c r="G178" s="47">
        <f t="shared" si="9"/>
        <v>882.7760609437499</v>
      </c>
      <c r="H178" s="47">
        <f t="shared" si="10"/>
        <v>882.7760609437499</v>
      </c>
      <c r="I178" s="6">
        <v>900</v>
      </c>
      <c r="J178" s="45">
        <v>1.25</v>
      </c>
      <c r="K178" s="45">
        <f t="shared" si="11"/>
        <v>0.9808622899374999</v>
      </c>
      <c r="L178" s="6" t="s">
        <v>511</v>
      </c>
      <c r="M178" s="6" t="s">
        <v>2</v>
      </c>
      <c r="N178" s="6">
        <v>9</v>
      </c>
      <c r="O178" s="6"/>
      <c r="P178" s="6"/>
      <c r="Q178" s="6"/>
      <c r="R178" s="6"/>
      <c r="S178" s="6"/>
      <c r="T178" s="6"/>
      <c r="U178" s="6"/>
      <c r="V178" s="6"/>
      <c r="W178" s="6"/>
      <c r="X178" s="6">
        <v>20</v>
      </c>
      <c r="Y178" s="6">
        <v>30</v>
      </c>
      <c r="Z178" s="6">
        <v>50</v>
      </c>
      <c r="AA178" s="62">
        <v>2014</v>
      </c>
      <c r="AB178" s="6">
        <v>0</v>
      </c>
      <c r="AC178" s="6">
        <v>0</v>
      </c>
      <c r="AD178" s="43">
        <v>0</v>
      </c>
      <c r="AE178" s="6" t="s">
        <v>77</v>
      </c>
    </row>
    <row r="179" spans="1:31" s="2" customFormat="1" ht="30" hidden="1">
      <c r="A179" s="6">
        <v>173</v>
      </c>
      <c r="B179" s="6" t="s">
        <v>79</v>
      </c>
      <c r="C179" s="16">
        <v>21101</v>
      </c>
      <c r="D179" s="16">
        <v>21100202</v>
      </c>
      <c r="E179" s="75" t="s">
        <v>187</v>
      </c>
      <c r="F179" s="47">
        <f t="shared" si="8"/>
        <v>235.40694958499998</v>
      </c>
      <c r="G179" s="47">
        <f t="shared" si="9"/>
        <v>235.40694958499998</v>
      </c>
      <c r="H179" s="47">
        <f t="shared" si="10"/>
        <v>235.40694958499998</v>
      </c>
      <c r="I179" s="6">
        <v>150</v>
      </c>
      <c r="J179" s="45">
        <v>2</v>
      </c>
      <c r="K179" s="45">
        <f t="shared" si="11"/>
        <v>1.5693796639</v>
      </c>
      <c r="L179" s="6" t="s">
        <v>511</v>
      </c>
      <c r="M179" s="6" t="s">
        <v>2</v>
      </c>
      <c r="N179" s="6">
        <v>9</v>
      </c>
      <c r="O179" s="6"/>
      <c r="P179" s="6"/>
      <c r="Q179" s="6"/>
      <c r="R179" s="6"/>
      <c r="S179" s="6"/>
      <c r="T179" s="6"/>
      <c r="U179" s="6"/>
      <c r="V179" s="6"/>
      <c r="W179" s="6"/>
      <c r="X179" s="6">
        <v>20</v>
      </c>
      <c r="Y179" s="6">
        <v>30</v>
      </c>
      <c r="Z179" s="6">
        <v>50</v>
      </c>
      <c r="AA179" s="62">
        <v>2014</v>
      </c>
      <c r="AB179" s="6">
        <v>0</v>
      </c>
      <c r="AC179" s="6">
        <v>0</v>
      </c>
      <c r="AD179" s="43">
        <v>0</v>
      </c>
      <c r="AE179" s="6" t="s">
        <v>77</v>
      </c>
    </row>
    <row r="180" spans="1:31" s="2" customFormat="1" ht="15" hidden="1">
      <c r="A180" s="6">
        <v>174</v>
      </c>
      <c r="B180" s="6" t="s">
        <v>79</v>
      </c>
      <c r="C180" s="16">
        <v>21101</v>
      </c>
      <c r="D180" s="16">
        <v>21100202</v>
      </c>
      <c r="E180" s="75" t="s">
        <v>188</v>
      </c>
      <c r="F180" s="47">
        <f t="shared" si="8"/>
        <v>370.765945596375</v>
      </c>
      <c r="G180" s="47">
        <f t="shared" si="9"/>
        <v>370.765945596375</v>
      </c>
      <c r="H180" s="47">
        <f t="shared" si="10"/>
        <v>370.765945596375</v>
      </c>
      <c r="I180" s="6">
        <v>750</v>
      </c>
      <c r="J180" s="45">
        <v>0.63</v>
      </c>
      <c r="K180" s="45">
        <f t="shared" si="11"/>
        <v>0.49435459412849997</v>
      </c>
      <c r="L180" s="6" t="s">
        <v>511</v>
      </c>
      <c r="M180" s="6" t="s">
        <v>2</v>
      </c>
      <c r="N180" s="6">
        <v>9</v>
      </c>
      <c r="O180" s="6"/>
      <c r="P180" s="6"/>
      <c r="Q180" s="6"/>
      <c r="R180" s="6"/>
      <c r="S180" s="6"/>
      <c r="T180" s="6"/>
      <c r="U180" s="6"/>
      <c r="V180" s="6"/>
      <c r="W180" s="6"/>
      <c r="X180" s="6">
        <v>20</v>
      </c>
      <c r="Y180" s="6">
        <v>30</v>
      </c>
      <c r="Z180" s="6">
        <v>50</v>
      </c>
      <c r="AA180" s="62">
        <v>2014</v>
      </c>
      <c r="AB180" s="6">
        <v>0</v>
      </c>
      <c r="AC180" s="6">
        <v>0</v>
      </c>
      <c r="AD180" s="43">
        <v>0</v>
      </c>
      <c r="AE180" s="6" t="s">
        <v>77</v>
      </c>
    </row>
    <row r="181" spans="1:31" s="2" customFormat="1" ht="30" hidden="1">
      <c r="A181" s="6">
        <v>175</v>
      </c>
      <c r="B181" s="6" t="s">
        <v>79</v>
      </c>
      <c r="C181" s="16">
        <v>21101</v>
      </c>
      <c r="D181" s="16">
        <v>21100209</v>
      </c>
      <c r="E181" s="75" t="s">
        <v>288</v>
      </c>
      <c r="F181" s="47">
        <f t="shared" si="8"/>
        <v>1016.1733323752499</v>
      </c>
      <c r="G181" s="47">
        <f t="shared" si="9"/>
        <v>1016.1733323752499</v>
      </c>
      <c r="H181" s="47">
        <f t="shared" si="10"/>
        <v>1016.1733323752499</v>
      </c>
      <c r="I181" s="6">
        <v>37</v>
      </c>
      <c r="J181" s="45">
        <v>35</v>
      </c>
      <c r="K181" s="45">
        <f t="shared" si="11"/>
        <v>27.464144118249997</v>
      </c>
      <c r="L181" s="6" t="s">
        <v>511</v>
      </c>
      <c r="M181" s="6" t="s">
        <v>2</v>
      </c>
      <c r="N181" s="6">
        <v>9</v>
      </c>
      <c r="O181" s="6"/>
      <c r="P181" s="6"/>
      <c r="Q181" s="6"/>
      <c r="R181" s="6"/>
      <c r="S181" s="6"/>
      <c r="T181" s="6"/>
      <c r="U181" s="6"/>
      <c r="V181" s="6"/>
      <c r="W181" s="6"/>
      <c r="X181" s="6">
        <v>20</v>
      </c>
      <c r="Y181" s="6">
        <v>30</v>
      </c>
      <c r="Z181" s="6">
        <v>50</v>
      </c>
      <c r="AA181" s="62">
        <v>2014</v>
      </c>
      <c r="AB181" s="6">
        <v>0</v>
      </c>
      <c r="AC181" s="6">
        <v>0</v>
      </c>
      <c r="AD181" s="43">
        <v>0</v>
      </c>
      <c r="AE181" s="6" t="s">
        <v>77</v>
      </c>
    </row>
    <row r="182" spans="1:31" s="2" customFormat="1" ht="30" hidden="1">
      <c r="A182" s="6">
        <v>176</v>
      </c>
      <c r="B182" s="6" t="s">
        <v>79</v>
      </c>
      <c r="C182" s="16">
        <v>21101</v>
      </c>
      <c r="D182" s="16">
        <v>21100213</v>
      </c>
      <c r="E182" s="75" t="s">
        <v>189</v>
      </c>
      <c r="F182" s="47">
        <f t="shared" si="8"/>
        <v>135.87689130046198</v>
      </c>
      <c r="G182" s="47">
        <f t="shared" si="9"/>
        <v>135.87689130046198</v>
      </c>
      <c r="H182" s="47">
        <f t="shared" si="10"/>
        <v>135.87689130046198</v>
      </c>
      <c r="I182" s="6">
        <v>37</v>
      </c>
      <c r="J182" s="45">
        <v>4.68</v>
      </c>
      <c r="K182" s="45">
        <f t="shared" si="11"/>
        <v>3.6723484135259996</v>
      </c>
      <c r="L182" s="6" t="s">
        <v>513</v>
      </c>
      <c r="M182" s="6" t="s">
        <v>2</v>
      </c>
      <c r="N182" s="6">
        <v>9</v>
      </c>
      <c r="O182" s="6"/>
      <c r="P182" s="6"/>
      <c r="Q182" s="6"/>
      <c r="R182" s="6"/>
      <c r="S182" s="6"/>
      <c r="T182" s="6"/>
      <c r="U182" s="6"/>
      <c r="V182" s="6"/>
      <c r="W182" s="6"/>
      <c r="X182" s="6">
        <v>20</v>
      </c>
      <c r="Y182" s="6">
        <v>30</v>
      </c>
      <c r="Z182" s="6">
        <v>50</v>
      </c>
      <c r="AA182" s="62">
        <v>2014</v>
      </c>
      <c r="AB182" s="6">
        <v>0</v>
      </c>
      <c r="AC182" s="6">
        <v>0</v>
      </c>
      <c r="AD182" s="43">
        <v>0</v>
      </c>
      <c r="AE182" s="6" t="s">
        <v>77</v>
      </c>
    </row>
    <row r="183" spans="1:31" s="2" customFormat="1" ht="30" hidden="1">
      <c r="A183" s="6">
        <v>177</v>
      </c>
      <c r="B183" s="6" t="s">
        <v>79</v>
      </c>
      <c r="C183" s="16">
        <v>21101</v>
      </c>
      <c r="D183" s="16">
        <v>21100216</v>
      </c>
      <c r="E183" s="75" t="s">
        <v>255</v>
      </c>
      <c r="F183" s="47">
        <f t="shared" si="8"/>
        <v>1311.8052265624124</v>
      </c>
      <c r="G183" s="47">
        <f t="shared" si="9"/>
        <v>1311.8052265624124</v>
      </c>
      <c r="H183" s="47">
        <f t="shared" si="10"/>
        <v>1311.8052265624124</v>
      </c>
      <c r="I183" s="6">
        <v>225</v>
      </c>
      <c r="J183" s="45">
        <v>7.43</v>
      </c>
      <c r="K183" s="45">
        <f t="shared" si="11"/>
        <v>5.8302454513885</v>
      </c>
      <c r="L183" s="6" t="s">
        <v>511</v>
      </c>
      <c r="M183" s="6" t="s">
        <v>2</v>
      </c>
      <c r="N183" s="6">
        <v>9</v>
      </c>
      <c r="O183" s="6"/>
      <c r="P183" s="6"/>
      <c r="Q183" s="6"/>
      <c r="R183" s="6"/>
      <c r="S183" s="6"/>
      <c r="T183" s="6"/>
      <c r="U183" s="6"/>
      <c r="V183" s="6"/>
      <c r="W183" s="6"/>
      <c r="X183" s="6">
        <v>20</v>
      </c>
      <c r="Y183" s="6">
        <v>30</v>
      </c>
      <c r="Z183" s="6">
        <v>50</v>
      </c>
      <c r="AA183" s="62">
        <v>2014</v>
      </c>
      <c r="AB183" s="6">
        <v>0</v>
      </c>
      <c r="AC183" s="6">
        <v>0</v>
      </c>
      <c r="AD183" s="43">
        <v>0</v>
      </c>
      <c r="AE183" s="6" t="s">
        <v>77</v>
      </c>
    </row>
    <row r="184" spans="1:31" s="2" customFormat="1" ht="30" hidden="1">
      <c r="A184" s="6">
        <v>178</v>
      </c>
      <c r="B184" s="6" t="s">
        <v>79</v>
      </c>
      <c r="C184" s="16">
        <v>21101</v>
      </c>
      <c r="D184" s="16">
        <v>21100216</v>
      </c>
      <c r="E184" s="75" t="s">
        <v>256</v>
      </c>
      <c r="F184" s="47">
        <f t="shared" si="8"/>
        <v>23137.560557335684</v>
      </c>
      <c r="G184" s="47">
        <f t="shared" si="9"/>
        <v>23137.560557335684</v>
      </c>
      <c r="H184" s="47">
        <f t="shared" si="10"/>
        <v>23137.560557335684</v>
      </c>
      <c r="I184" s="6">
        <v>1125</v>
      </c>
      <c r="J184" s="45">
        <v>26.21</v>
      </c>
      <c r="K184" s="45">
        <f t="shared" si="11"/>
        <v>20.5667204954095</v>
      </c>
      <c r="L184" s="6" t="s">
        <v>511</v>
      </c>
      <c r="M184" s="6" t="s">
        <v>2</v>
      </c>
      <c r="N184" s="6">
        <v>9</v>
      </c>
      <c r="O184" s="6"/>
      <c r="P184" s="6"/>
      <c r="Q184" s="6"/>
      <c r="R184" s="6"/>
      <c r="S184" s="6"/>
      <c r="T184" s="6"/>
      <c r="U184" s="6"/>
      <c r="V184" s="6"/>
      <c r="W184" s="6"/>
      <c r="X184" s="6">
        <v>20</v>
      </c>
      <c r="Y184" s="6">
        <v>30</v>
      </c>
      <c r="Z184" s="6">
        <v>50</v>
      </c>
      <c r="AA184" s="62">
        <v>2014</v>
      </c>
      <c r="AB184" s="6">
        <v>0</v>
      </c>
      <c r="AC184" s="6">
        <v>0</v>
      </c>
      <c r="AD184" s="43">
        <v>0</v>
      </c>
      <c r="AE184" s="6" t="s">
        <v>77</v>
      </c>
    </row>
    <row r="185" spans="1:31" s="2" customFormat="1" ht="30" hidden="1">
      <c r="A185" s="6">
        <v>179</v>
      </c>
      <c r="B185" s="6" t="s">
        <v>79</v>
      </c>
      <c r="C185" s="16">
        <v>21101</v>
      </c>
      <c r="D185" s="16">
        <v>21100220</v>
      </c>
      <c r="E185" s="75" t="s">
        <v>289</v>
      </c>
      <c r="F185" s="47">
        <f t="shared" si="8"/>
        <v>1396.5517284130126</v>
      </c>
      <c r="G185" s="47">
        <f t="shared" si="9"/>
        <v>1396.5517284130126</v>
      </c>
      <c r="H185" s="47">
        <f t="shared" si="10"/>
        <v>1396.5517284130126</v>
      </c>
      <c r="I185" s="6">
        <v>225</v>
      </c>
      <c r="J185" s="45">
        <v>7.91</v>
      </c>
      <c r="K185" s="45">
        <f t="shared" si="11"/>
        <v>6.2068965707245</v>
      </c>
      <c r="L185" s="6" t="s">
        <v>511</v>
      </c>
      <c r="M185" s="6" t="s">
        <v>2</v>
      </c>
      <c r="N185" s="6">
        <v>9</v>
      </c>
      <c r="O185" s="6"/>
      <c r="P185" s="6"/>
      <c r="Q185" s="6"/>
      <c r="R185" s="6"/>
      <c r="S185" s="6"/>
      <c r="T185" s="6"/>
      <c r="U185" s="6"/>
      <c r="V185" s="6"/>
      <c r="W185" s="6"/>
      <c r="X185" s="6">
        <v>20</v>
      </c>
      <c r="Y185" s="6">
        <v>30</v>
      </c>
      <c r="Z185" s="6">
        <v>50</v>
      </c>
      <c r="AA185" s="62">
        <v>2014</v>
      </c>
      <c r="AB185" s="6">
        <v>0</v>
      </c>
      <c r="AC185" s="6">
        <v>0</v>
      </c>
      <c r="AD185" s="43">
        <v>0</v>
      </c>
      <c r="AE185" s="6" t="s">
        <v>77</v>
      </c>
    </row>
    <row r="186" spans="1:31" s="2" customFormat="1" ht="30" hidden="1">
      <c r="A186" s="6">
        <v>180</v>
      </c>
      <c r="B186" s="6" t="s">
        <v>79</v>
      </c>
      <c r="C186" s="16">
        <v>21101</v>
      </c>
      <c r="D186" s="16">
        <v>21100220</v>
      </c>
      <c r="E186" s="75" t="s">
        <v>143</v>
      </c>
      <c r="F186" s="47">
        <f t="shared" si="8"/>
        <v>941.6277983399999</v>
      </c>
      <c r="G186" s="47">
        <f t="shared" si="9"/>
        <v>941.6277983399999</v>
      </c>
      <c r="H186" s="47">
        <f t="shared" si="10"/>
        <v>941.6277983399999</v>
      </c>
      <c r="I186" s="6">
        <v>150</v>
      </c>
      <c r="J186" s="45">
        <v>8</v>
      </c>
      <c r="K186" s="45">
        <f t="shared" si="11"/>
        <v>6.2775186556</v>
      </c>
      <c r="L186" s="6" t="s">
        <v>511</v>
      </c>
      <c r="M186" s="6" t="s">
        <v>2</v>
      </c>
      <c r="N186" s="6">
        <v>9</v>
      </c>
      <c r="O186" s="6"/>
      <c r="P186" s="6"/>
      <c r="Q186" s="6"/>
      <c r="R186" s="6"/>
      <c r="S186" s="6"/>
      <c r="T186" s="6"/>
      <c r="U186" s="6"/>
      <c r="V186" s="6"/>
      <c r="W186" s="6"/>
      <c r="X186" s="6">
        <v>20</v>
      </c>
      <c r="Y186" s="6">
        <v>30</v>
      </c>
      <c r="Z186" s="6">
        <v>50</v>
      </c>
      <c r="AA186" s="62">
        <v>2014</v>
      </c>
      <c r="AB186" s="6">
        <v>0</v>
      </c>
      <c r="AC186" s="6">
        <v>0</v>
      </c>
      <c r="AD186" s="43">
        <v>0</v>
      </c>
      <c r="AE186" s="6" t="s">
        <v>77</v>
      </c>
    </row>
    <row r="187" spans="1:31" s="2" customFormat="1" ht="30" hidden="1">
      <c r="A187" s="6">
        <v>181</v>
      </c>
      <c r="B187" s="6" t="s">
        <v>79</v>
      </c>
      <c r="C187" s="16">
        <v>21101</v>
      </c>
      <c r="D187" s="16">
        <v>21100220</v>
      </c>
      <c r="E187" s="75" t="s">
        <v>144</v>
      </c>
      <c r="F187" s="47">
        <f t="shared" si="8"/>
        <v>576.74702648325</v>
      </c>
      <c r="G187" s="47">
        <f t="shared" si="9"/>
        <v>576.74702648325</v>
      </c>
      <c r="H187" s="47">
        <f t="shared" si="10"/>
        <v>576.74702648325</v>
      </c>
      <c r="I187" s="6">
        <v>75</v>
      </c>
      <c r="J187" s="45">
        <v>9.8</v>
      </c>
      <c r="K187" s="45">
        <f t="shared" si="11"/>
        <v>7.68996035311</v>
      </c>
      <c r="L187" s="6" t="s">
        <v>511</v>
      </c>
      <c r="M187" s="6" t="s">
        <v>2</v>
      </c>
      <c r="N187" s="6">
        <v>9</v>
      </c>
      <c r="O187" s="6"/>
      <c r="P187" s="6"/>
      <c r="Q187" s="6"/>
      <c r="R187" s="6"/>
      <c r="S187" s="6"/>
      <c r="T187" s="6"/>
      <c r="U187" s="6"/>
      <c r="V187" s="6"/>
      <c r="W187" s="6"/>
      <c r="X187" s="6">
        <v>20</v>
      </c>
      <c r="Y187" s="6">
        <v>30</v>
      </c>
      <c r="Z187" s="6">
        <v>50</v>
      </c>
      <c r="AA187" s="62">
        <v>2014</v>
      </c>
      <c r="AB187" s="6">
        <v>0</v>
      </c>
      <c r="AC187" s="6">
        <v>0</v>
      </c>
      <c r="AD187" s="43">
        <v>0</v>
      </c>
      <c r="AE187" s="6" t="s">
        <v>77</v>
      </c>
    </row>
    <row r="188" spans="1:31" s="2" customFormat="1" ht="15" hidden="1">
      <c r="A188" s="6">
        <v>182</v>
      </c>
      <c r="B188" s="6" t="s">
        <v>79</v>
      </c>
      <c r="C188" s="16">
        <v>21101</v>
      </c>
      <c r="D188" s="16">
        <v>21100220</v>
      </c>
      <c r="E188" s="75" t="s">
        <v>145</v>
      </c>
      <c r="F188" s="47">
        <f t="shared" si="8"/>
        <v>767.238330087432</v>
      </c>
      <c r="G188" s="47">
        <f t="shared" si="9"/>
        <v>767.238330087432</v>
      </c>
      <c r="H188" s="47">
        <f t="shared" si="10"/>
        <v>767.238330087432</v>
      </c>
      <c r="I188" s="6">
        <v>112</v>
      </c>
      <c r="J188" s="45">
        <v>8.73</v>
      </c>
      <c r="K188" s="45">
        <f t="shared" si="11"/>
        <v>6.8503422329235</v>
      </c>
      <c r="L188" s="6" t="s">
        <v>511</v>
      </c>
      <c r="M188" s="6" t="s">
        <v>2</v>
      </c>
      <c r="N188" s="6">
        <v>9</v>
      </c>
      <c r="O188" s="6"/>
      <c r="P188" s="6"/>
      <c r="Q188" s="6"/>
      <c r="R188" s="6"/>
      <c r="S188" s="6"/>
      <c r="T188" s="6"/>
      <c r="U188" s="6"/>
      <c r="V188" s="6"/>
      <c r="W188" s="6"/>
      <c r="X188" s="6">
        <v>20</v>
      </c>
      <c r="Y188" s="6">
        <v>30</v>
      </c>
      <c r="Z188" s="6">
        <v>50</v>
      </c>
      <c r="AA188" s="62">
        <v>2014</v>
      </c>
      <c r="AB188" s="6">
        <v>0</v>
      </c>
      <c r="AC188" s="6">
        <v>0</v>
      </c>
      <c r="AD188" s="43">
        <v>0</v>
      </c>
      <c r="AE188" s="6" t="s">
        <v>77</v>
      </c>
    </row>
    <row r="189" spans="1:31" s="2" customFormat="1" ht="15" hidden="1">
      <c r="A189" s="6">
        <v>183</v>
      </c>
      <c r="B189" s="6" t="s">
        <v>79</v>
      </c>
      <c r="C189" s="16">
        <v>21101</v>
      </c>
      <c r="D189" s="16">
        <v>21100220</v>
      </c>
      <c r="E189" s="75" t="s">
        <v>146</v>
      </c>
      <c r="F189" s="47">
        <f t="shared" si="8"/>
        <v>1027.551334938525</v>
      </c>
      <c r="G189" s="47">
        <f t="shared" si="9"/>
        <v>1027.551334938525</v>
      </c>
      <c r="H189" s="47">
        <f t="shared" si="10"/>
        <v>1027.551334938525</v>
      </c>
      <c r="I189" s="6">
        <v>150</v>
      </c>
      <c r="J189" s="45">
        <v>8.73</v>
      </c>
      <c r="K189" s="45">
        <f t="shared" si="11"/>
        <v>6.8503422329235</v>
      </c>
      <c r="L189" s="6" t="s">
        <v>511</v>
      </c>
      <c r="M189" s="6" t="s">
        <v>2</v>
      </c>
      <c r="N189" s="6">
        <v>9</v>
      </c>
      <c r="O189" s="6"/>
      <c r="P189" s="6"/>
      <c r="Q189" s="6"/>
      <c r="R189" s="6"/>
      <c r="S189" s="6"/>
      <c r="T189" s="6"/>
      <c r="U189" s="6"/>
      <c r="V189" s="6"/>
      <c r="W189" s="6"/>
      <c r="X189" s="6">
        <v>20</v>
      </c>
      <c r="Y189" s="6">
        <v>30</v>
      </c>
      <c r="Z189" s="6">
        <v>50</v>
      </c>
      <c r="AA189" s="62">
        <v>2014</v>
      </c>
      <c r="AB189" s="6">
        <v>0</v>
      </c>
      <c r="AC189" s="6">
        <v>0</v>
      </c>
      <c r="AD189" s="43">
        <v>0</v>
      </c>
      <c r="AE189" s="6" t="s">
        <v>77</v>
      </c>
    </row>
    <row r="190" spans="1:31" s="2" customFormat="1" ht="15" hidden="1">
      <c r="A190" s="6">
        <v>184</v>
      </c>
      <c r="B190" s="6" t="s">
        <v>79</v>
      </c>
      <c r="C190" s="16">
        <v>21101</v>
      </c>
      <c r="D190" s="16">
        <v>21100220</v>
      </c>
      <c r="E190" s="75" t="s">
        <v>147</v>
      </c>
      <c r="F190" s="47">
        <f t="shared" si="8"/>
        <v>556.925761328193</v>
      </c>
      <c r="G190" s="47">
        <f t="shared" si="9"/>
        <v>556.925761328193</v>
      </c>
      <c r="H190" s="47">
        <f t="shared" si="10"/>
        <v>556.925761328193</v>
      </c>
      <c r="I190" s="6">
        <v>18</v>
      </c>
      <c r="J190" s="45">
        <v>39.43</v>
      </c>
      <c r="K190" s="45">
        <f t="shared" si="11"/>
        <v>30.9403200737885</v>
      </c>
      <c r="L190" s="6" t="s">
        <v>511</v>
      </c>
      <c r="M190" s="6" t="s">
        <v>2</v>
      </c>
      <c r="N190" s="6">
        <v>9</v>
      </c>
      <c r="O190" s="6"/>
      <c r="P190" s="6"/>
      <c r="Q190" s="6"/>
      <c r="R190" s="6"/>
      <c r="S190" s="6"/>
      <c r="T190" s="6"/>
      <c r="U190" s="6"/>
      <c r="V190" s="6"/>
      <c r="W190" s="6"/>
      <c r="X190" s="6">
        <v>20</v>
      </c>
      <c r="Y190" s="6">
        <v>30</v>
      </c>
      <c r="Z190" s="6">
        <v>50</v>
      </c>
      <c r="AA190" s="62">
        <v>2014</v>
      </c>
      <c r="AB190" s="6">
        <v>0</v>
      </c>
      <c r="AC190" s="6">
        <v>0</v>
      </c>
      <c r="AD190" s="43">
        <v>0</v>
      </c>
      <c r="AE190" s="6" t="s">
        <v>77</v>
      </c>
    </row>
    <row r="191" spans="1:31" s="2" customFormat="1" ht="15">
      <c r="A191" s="6"/>
      <c r="B191" s="6"/>
      <c r="C191" s="16"/>
      <c r="D191" s="16"/>
      <c r="E191" s="80" t="s">
        <v>701</v>
      </c>
      <c r="F191" s="70">
        <f>SUM(F7:F190)</f>
        <v>1471736.486479166</v>
      </c>
      <c r="G191" s="50">
        <f aca="true" t="shared" si="12" ref="G191:H191">SUM(G7:G190)</f>
        <v>1471736.486479166</v>
      </c>
      <c r="H191" s="50">
        <f t="shared" si="12"/>
        <v>1471736.486479166</v>
      </c>
      <c r="I191" s="6"/>
      <c r="J191" s="45"/>
      <c r="K191" s="45"/>
      <c r="L191" s="6"/>
      <c r="M191" s="6" t="s">
        <v>2</v>
      </c>
      <c r="N191" s="6">
        <v>9</v>
      </c>
      <c r="O191" s="6"/>
      <c r="P191" s="6"/>
      <c r="Q191" s="84"/>
      <c r="R191" s="84"/>
      <c r="S191" s="6"/>
      <c r="T191" s="6"/>
      <c r="U191" s="6"/>
      <c r="V191" s="6"/>
      <c r="W191" s="6"/>
      <c r="X191" s="6"/>
      <c r="Y191" s="6"/>
      <c r="Z191" s="6"/>
      <c r="AA191" s="62">
        <v>2014</v>
      </c>
      <c r="AB191" s="6"/>
      <c r="AC191" s="6"/>
      <c r="AD191" s="43"/>
      <c r="AE191" s="6" t="s">
        <v>77</v>
      </c>
    </row>
    <row r="192" spans="1:31" s="2" customFormat="1" ht="15" hidden="1">
      <c r="A192" s="6"/>
      <c r="B192" s="6"/>
      <c r="C192" s="16"/>
      <c r="D192" s="16"/>
      <c r="E192" s="85"/>
      <c r="F192" s="71"/>
      <c r="G192" s="47"/>
      <c r="H192" s="47"/>
      <c r="I192" s="6"/>
      <c r="J192" s="45"/>
      <c r="K192" s="45"/>
      <c r="L192" s="6"/>
      <c r="M192" s="6"/>
      <c r="N192" s="6"/>
      <c r="O192" s="6"/>
      <c r="P192" s="6"/>
      <c r="Q192" s="6"/>
      <c r="R192" s="6"/>
      <c r="S192" s="6"/>
      <c r="T192" s="6"/>
      <c r="U192" s="6"/>
      <c r="V192" s="6"/>
      <c r="W192" s="6"/>
      <c r="X192" s="6"/>
      <c r="Y192" s="6"/>
      <c r="Z192" s="6"/>
      <c r="AA192" s="62"/>
      <c r="AB192" s="6"/>
      <c r="AC192" s="6"/>
      <c r="AD192" s="43"/>
      <c r="AE192" s="6"/>
    </row>
    <row r="193" spans="1:31" s="2" customFormat="1" ht="30" hidden="1">
      <c r="A193" s="6">
        <v>185</v>
      </c>
      <c r="B193" s="6"/>
      <c r="C193" s="16">
        <v>21401</v>
      </c>
      <c r="D193" s="33">
        <v>21400006</v>
      </c>
      <c r="E193" s="85" t="s">
        <v>487</v>
      </c>
      <c r="F193" s="71">
        <f>+I193*K193</f>
        <v>165178.7790051389</v>
      </c>
      <c r="G193" s="47">
        <f aca="true" t="shared" si="13" ref="G193:G196">+F193</f>
        <v>165178.7790051389</v>
      </c>
      <c r="H193" s="47">
        <f aca="true" t="shared" si="14" ref="H193:H196">+F193</f>
        <v>165178.7790051389</v>
      </c>
      <c r="I193" s="6">
        <v>2000</v>
      </c>
      <c r="J193" s="45">
        <v>105.251</v>
      </c>
      <c r="K193" s="45">
        <f t="shared" si="11"/>
        <v>82.58938950256945</v>
      </c>
      <c r="L193" s="6" t="s">
        <v>491</v>
      </c>
      <c r="M193" s="6" t="s">
        <v>2</v>
      </c>
      <c r="N193" s="6">
        <v>9</v>
      </c>
      <c r="O193" s="6"/>
      <c r="P193" s="6"/>
      <c r="Q193" s="6"/>
      <c r="R193" s="6"/>
      <c r="S193" s="6"/>
      <c r="T193" s="6"/>
      <c r="U193" s="6"/>
      <c r="V193" s="6"/>
      <c r="W193" s="6"/>
      <c r="X193" s="6"/>
      <c r="Y193" s="6"/>
      <c r="Z193" s="6"/>
      <c r="AA193" s="62">
        <v>2014</v>
      </c>
      <c r="AB193" s="6">
        <v>0</v>
      </c>
      <c r="AC193" s="6">
        <v>0</v>
      </c>
      <c r="AD193" s="43">
        <v>0</v>
      </c>
      <c r="AE193" s="6" t="s">
        <v>76</v>
      </c>
    </row>
    <row r="194" spans="1:31" s="2" customFormat="1" ht="15" hidden="1">
      <c r="A194" s="6">
        <v>186</v>
      </c>
      <c r="B194" s="6"/>
      <c r="C194" s="16">
        <v>21401</v>
      </c>
      <c r="D194" s="33">
        <v>21400006</v>
      </c>
      <c r="E194" s="85" t="s">
        <v>488</v>
      </c>
      <c r="F194" s="71">
        <f aca="true" t="shared" si="15" ref="F194:F196">+I194*K194</f>
        <v>41588.56109335</v>
      </c>
      <c r="G194" s="47">
        <f t="shared" si="13"/>
        <v>41588.56109335</v>
      </c>
      <c r="H194" s="47">
        <f t="shared" si="14"/>
        <v>41588.56109335</v>
      </c>
      <c r="I194" s="6">
        <v>2000</v>
      </c>
      <c r="J194" s="45">
        <v>26.5</v>
      </c>
      <c r="K194" s="45">
        <f t="shared" si="11"/>
        <v>20.794280546675</v>
      </c>
      <c r="L194" s="6" t="s">
        <v>491</v>
      </c>
      <c r="M194" s="6" t="s">
        <v>2</v>
      </c>
      <c r="N194" s="6">
        <v>9</v>
      </c>
      <c r="O194" s="6"/>
      <c r="P194" s="6"/>
      <c r="Q194" s="6"/>
      <c r="R194" s="6"/>
      <c r="S194" s="6"/>
      <c r="T194" s="6"/>
      <c r="U194" s="6"/>
      <c r="V194" s="6"/>
      <c r="W194" s="6"/>
      <c r="X194" s="6"/>
      <c r="Y194" s="6"/>
      <c r="Z194" s="6"/>
      <c r="AA194" s="62">
        <v>2014</v>
      </c>
      <c r="AB194" s="6">
        <v>0</v>
      </c>
      <c r="AC194" s="6">
        <v>0</v>
      </c>
      <c r="AD194" s="43">
        <v>0</v>
      </c>
      <c r="AE194" s="6" t="s">
        <v>76</v>
      </c>
    </row>
    <row r="195" spans="1:31" s="2" customFormat="1" ht="30" hidden="1">
      <c r="A195" s="6">
        <v>187</v>
      </c>
      <c r="B195" s="6"/>
      <c r="C195" s="16">
        <v>21401</v>
      </c>
      <c r="D195" s="33">
        <v>21400006</v>
      </c>
      <c r="E195" s="85" t="s">
        <v>489</v>
      </c>
      <c r="F195" s="71">
        <f t="shared" si="15"/>
        <v>41588.56109335</v>
      </c>
      <c r="G195" s="47">
        <f t="shared" si="13"/>
        <v>41588.56109335</v>
      </c>
      <c r="H195" s="47">
        <f t="shared" si="14"/>
        <v>41588.56109335</v>
      </c>
      <c r="I195" s="6">
        <v>2000</v>
      </c>
      <c r="J195" s="45">
        <v>26.5</v>
      </c>
      <c r="K195" s="45">
        <f t="shared" si="11"/>
        <v>20.794280546675</v>
      </c>
      <c r="L195" s="6" t="s">
        <v>491</v>
      </c>
      <c r="M195" s="6" t="s">
        <v>2</v>
      </c>
      <c r="N195" s="6">
        <v>9</v>
      </c>
      <c r="O195" s="6"/>
      <c r="P195" s="6"/>
      <c r="Q195" s="6"/>
      <c r="R195" s="6"/>
      <c r="S195" s="6"/>
      <c r="T195" s="6"/>
      <c r="U195" s="6"/>
      <c r="V195" s="6"/>
      <c r="W195" s="6"/>
      <c r="X195" s="6"/>
      <c r="Y195" s="6"/>
      <c r="Z195" s="6"/>
      <c r="AA195" s="62">
        <v>2014</v>
      </c>
      <c r="AB195" s="6">
        <v>0</v>
      </c>
      <c r="AC195" s="6">
        <v>0</v>
      </c>
      <c r="AD195" s="43">
        <v>0</v>
      </c>
      <c r="AE195" s="6" t="s">
        <v>76</v>
      </c>
    </row>
    <row r="196" spans="1:31" s="2" customFormat="1" ht="30" hidden="1">
      <c r="A196" s="6">
        <v>188</v>
      </c>
      <c r="B196" s="6"/>
      <c r="C196" s="16">
        <v>21401</v>
      </c>
      <c r="D196" s="33">
        <v>21400006</v>
      </c>
      <c r="E196" s="85" t="s">
        <v>490</v>
      </c>
      <c r="F196" s="71">
        <f t="shared" si="15"/>
        <v>41588.56109335</v>
      </c>
      <c r="G196" s="47">
        <f t="shared" si="13"/>
        <v>41588.56109335</v>
      </c>
      <c r="H196" s="47">
        <f t="shared" si="14"/>
        <v>41588.56109335</v>
      </c>
      <c r="I196" s="6">
        <v>2000</v>
      </c>
      <c r="J196" s="45">
        <v>26.5</v>
      </c>
      <c r="K196" s="45">
        <f t="shared" si="11"/>
        <v>20.794280546675</v>
      </c>
      <c r="L196" s="6" t="s">
        <v>491</v>
      </c>
      <c r="M196" s="6" t="s">
        <v>2</v>
      </c>
      <c r="N196" s="6">
        <v>9</v>
      </c>
      <c r="O196" s="6"/>
      <c r="P196" s="6"/>
      <c r="Q196" s="6"/>
      <c r="R196" s="6"/>
      <c r="S196" s="6"/>
      <c r="T196" s="6"/>
      <c r="U196" s="6"/>
      <c r="V196" s="6"/>
      <c r="W196" s="6"/>
      <c r="X196" s="6"/>
      <c r="Y196" s="6"/>
      <c r="Z196" s="6"/>
      <c r="AA196" s="62">
        <v>2014</v>
      </c>
      <c r="AB196" s="6">
        <v>0</v>
      </c>
      <c r="AC196" s="6">
        <v>0</v>
      </c>
      <c r="AD196" s="43">
        <v>0</v>
      </c>
      <c r="AE196" s="6" t="s">
        <v>76</v>
      </c>
    </row>
    <row r="197" spans="1:31" s="2" customFormat="1" ht="15">
      <c r="A197" s="6"/>
      <c r="B197" s="6"/>
      <c r="C197" s="16"/>
      <c r="D197" s="16"/>
      <c r="E197" s="80" t="s">
        <v>702</v>
      </c>
      <c r="F197" s="70">
        <f>SUM(F193:F196)</f>
        <v>289944.4622851889</v>
      </c>
      <c r="G197" s="50">
        <f aca="true" t="shared" si="16" ref="G197:H197">SUM(G193:G196)</f>
        <v>289944.4622851889</v>
      </c>
      <c r="H197" s="50">
        <f t="shared" si="16"/>
        <v>289944.4622851889</v>
      </c>
      <c r="I197" s="6"/>
      <c r="J197" s="45"/>
      <c r="K197" s="45"/>
      <c r="L197" s="6"/>
      <c r="M197" s="6" t="s">
        <v>2</v>
      </c>
      <c r="N197" s="6">
        <v>9</v>
      </c>
      <c r="O197" s="6"/>
      <c r="P197" s="6"/>
      <c r="Q197" s="84"/>
      <c r="R197" s="84"/>
      <c r="S197" s="6"/>
      <c r="T197" s="6"/>
      <c r="U197" s="6"/>
      <c r="V197" s="6"/>
      <c r="W197" s="6"/>
      <c r="X197" s="6"/>
      <c r="Y197" s="6"/>
      <c r="Z197" s="6"/>
      <c r="AA197" s="62">
        <v>2014</v>
      </c>
      <c r="AB197" s="6"/>
      <c r="AC197" s="6"/>
      <c r="AD197" s="43"/>
      <c r="AE197" s="6" t="s">
        <v>76</v>
      </c>
    </row>
    <row r="198" spans="1:31" s="2" customFormat="1" ht="15" hidden="1">
      <c r="A198" s="6"/>
      <c r="B198" s="6"/>
      <c r="C198" s="16"/>
      <c r="D198" s="16"/>
      <c r="E198" s="85"/>
      <c r="F198" s="71"/>
      <c r="G198" s="47"/>
      <c r="H198" s="47"/>
      <c r="I198" s="6"/>
      <c r="J198" s="45"/>
      <c r="K198" s="45"/>
      <c r="L198" s="6"/>
      <c r="M198" s="6" t="s">
        <v>2</v>
      </c>
      <c r="N198" s="6">
        <v>9</v>
      </c>
      <c r="O198" s="6"/>
      <c r="P198" s="6"/>
      <c r="Q198" s="6"/>
      <c r="R198" s="6"/>
      <c r="S198" s="6"/>
      <c r="T198" s="6"/>
      <c r="U198" s="6"/>
      <c r="V198" s="6"/>
      <c r="W198" s="6"/>
      <c r="X198" s="6"/>
      <c r="Y198" s="6"/>
      <c r="Z198" s="6"/>
      <c r="AA198" s="62">
        <v>2014</v>
      </c>
      <c r="AB198" s="6"/>
      <c r="AC198" s="6"/>
      <c r="AD198" s="43"/>
      <c r="AE198" s="6" t="s">
        <v>77</v>
      </c>
    </row>
    <row r="199" spans="1:31" s="2" customFormat="1" ht="30" hidden="1">
      <c r="A199" s="6">
        <v>189</v>
      </c>
      <c r="B199" s="6" t="s">
        <v>79</v>
      </c>
      <c r="C199" s="19">
        <v>21501</v>
      </c>
      <c r="D199" s="20">
        <v>21500014</v>
      </c>
      <c r="E199" s="77" t="s">
        <v>325</v>
      </c>
      <c r="F199" s="71">
        <f aca="true" t="shared" si="17" ref="F199">+I199*K199</f>
        <v>43.157940757249996</v>
      </c>
      <c r="G199" s="47">
        <f aca="true" t="shared" si="18" ref="G199">+F199</f>
        <v>43.157940757249996</v>
      </c>
      <c r="H199" s="47">
        <f aca="true" t="shared" si="19" ref="H199">+F199</f>
        <v>43.157940757249996</v>
      </c>
      <c r="I199" s="6">
        <v>1</v>
      </c>
      <c r="J199" s="45">
        <v>55</v>
      </c>
      <c r="K199" s="45">
        <f aca="true" t="shared" si="20" ref="K199:K238">J199*0.78468983195</f>
        <v>43.157940757249996</v>
      </c>
      <c r="L199" s="6" t="s">
        <v>514</v>
      </c>
      <c r="M199" s="6" t="s">
        <v>2</v>
      </c>
      <c r="N199" s="6">
        <v>9</v>
      </c>
      <c r="O199" s="6"/>
      <c r="P199" s="6"/>
      <c r="Q199" s="6"/>
      <c r="R199" s="6"/>
      <c r="S199" s="6"/>
      <c r="T199" s="6"/>
      <c r="U199" s="6"/>
      <c r="V199" s="6"/>
      <c r="W199" s="6"/>
      <c r="X199" s="6"/>
      <c r="Y199" s="6"/>
      <c r="Z199" s="6"/>
      <c r="AA199" s="62">
        <v>2014</v>
      </c>
      <c r="AB199" s="6"/>
      <c r="AC199" s="6"/>
      <c r="AD199" s="43"/>
      <c r="AE199" s="6" t="s">
        <v>77</v>
      </c>
    </row>
    <row r="200" spans="1:31" s="2" customFormat="1" ht="31.5">
      <c r="A200" s="6"/>
      <c r="B200" s="6"/>
      <c r="C200" s="16"/>
      <c r="D200" s="16"/>
      <c r="E200" s="80" t="s">
        <v>703</v>
      </c>
      <c r="F200" s="70">
        <f>SUM(F199:F199)</f>
        <v>43.157940757249996</v>
      </c>
      <c r="G200" s="50">
        <f>SUM(G199:G199)</f>
        <v>43.157940757249996</v>
      </c>
      <c r="H200" s="50">
        <f>SUM(H199:H199)</f>
        <v>43.157940757249996</v>
      </c>
      <c r="I200" s="6"/>
      <c r="J200" s="45"/>
      <c r="K200" s="45"/>
      <c r="L200" s="6"/>
      <c r="M200" s="6" t="s">
        <v>2</v>
      </c>
      <c r="N200" s="6">
        <v>9</v>
      </c>
      <c r="O200" s="6"/>
      <c r="P200" s="6"/>
      <c r="Q200" s="6"/>
      <c r="R200" s="84"/>
      <c r="S200" s="6"/>
      <c r="T200" s="6"/>
      <c r="U200" s="6"/>
      <c r="V200" s="6"/>
      <c r="W200" s="6"/>
      <c r="X200" s="6"/>
      <c r="Y200" s="6"/>
      <c r="Z200" s="6"/>
      <c r="AA200" s="62">
        <v>2014</v>
      </c>
      <c r="AB200" s="6"/>
      <c r="AC200" s="6"/>
      <c r="AD200" s="43"/>
      <c r="AE200" s="6" t="s">
        <v>76</v>
      </c>
    </row>
    <row r="201" spans="1:31" s="2" customFormat="1" ht="15" hidden="1">
      <c r="A201" s="6"/>
      <c r="B201" s="6"/>
      <c r="C201" s="16"/>
      <c r="D201" s="16"/>
      <c r="E201" s="85"/>
      <c r="F201" s="71"/>
      <c r="G201" s="47"/>
      <c r="H201" s="47"/>
      <c r="I201" s="6"/>
      <c r="J201" s="45"/>
      <c r="K201" s="45"/>
      <c r="L201" s="6"/>
      <c r="M201" s="6" t="s">
        <v>2</v>
      </c>
      <c r="N201" s="6">
        <v>9</v>
      </c>
      <c r="O201" s="6"/>
      <c r="P201" s="6"/>
      <c r="Q201" s="6"/>
      <c r="R201" s="6"/>
      <c r="S201" s="6"/>
      <c r="T201" s="6"/>
      <c r="U201" s="6"/>
      <c r="V201" s="6"/>
      <c r="W201" s="6"/>
      <c r="X201" s="6"/>
      <c r="Y201" s="6"/>
      <c r="Z201" s="6"/>
      <c r="AA201" s="62">
        <v>2014</v>
      </c>
      <c r="AB201" s="6"/>
      <c r="AC201" s="6"/>
      <c r="AD201" s="43"/>
      <c r="AE201" s="6" t="s">
        <v>77</v>
      </c>
    </row>
    <row r="202" spans="1:33" s="5" customFormat="1" ht="30" hidden="1">
      <c r="A202" s="6">
        <v>190</v>
      </c>
      <c r="B202" s="6" t="s">
        <v>79</v>
      </c>
      <c r="C202" s="14">
        <v>22101</v>
      </c>
      <c r="D202" s="21">
        <v>22100393</v>
      </c>
      <c r="E202" s="77" t="s">
        <v>115</v>
      </c>
      <c r="F202" s="71">
        <f aca="true" t="shared" si="21" ref="F202">+I202*K202</f>
        <v>137295.881</v>
      </c>
      <c r="G202" s="47">
        <f aca="true" t="shared" si="22" ref="G202">+F202</f>
        <v>137295.881</v>
      </c>
      <c r="H202" s="47">
        <f aca="true" t="shared" si="23" ref="H202">+F202</f>
        <v>137295.881</v>
      </c>
      <c r="I202" s="18">
        <v>2746</v>
      </c>
      <c r="J202" s="45">
        <v>49.9985</v>
      </c>
      <c r="K202" s="45">
        <f>+J202</f>
        <v>49.9985</v>
      </c>
      <c r="L202" s="6" t="s">
        <v>513</v>
      </c>
      <c r="M202" s="6" t="s">
        <v>2</v>
      </c>
      <c r="N202" s="6">
        <v>9</v>
      </c>
      <c r="O202" s="6"/>
      <c r="P202" s="6"/>
      <c r="Q202" s="6"/>
      <c r="R202" s="6"/>
      <c r="S202" s="6"/>
      <c r="T202" s="6"/>
      <c r="U202" s="6"/>
      <c r="V202" s="6"/>
      <c r="W202" s="6"/>
      <c r="X202" s="6"/>
      <c r="Y202" s="6"/>
      <c r="Z202" s="6"/>
      <c r="AA202" s="62">
        <v>2014</v>
      </c>
      <c r="AB202" s="6"/>
      <c r="AC202" s="6"/>
      <c r="AD202" s="43"/>
      <c r="AE202" s="6" t="s">
        <v>77</v>
      </c>
      <c r="AG202" s="10"/>
    </row>
    <row r="203" spans="1:31" s="2" customFormat="1" ht="15">
      <c r="A203" s="6"/>
      <c r="B203" s="6"/>
      <c r="C203" s="16"/>
      <c r="D203" s="16"/>
      <c r="E203" s="80" t="s">
        <v>704</v>
      </c>
      <c r="F203" s="70">
        <f>SUM(F202)</f>
        <v>137295.881</v>
      </c>
      <c r="G203" s="50">
        <f aca="true" t="shared" si="24" ref="G203:H203">SUM(G202)</f>
        <v>137295.881</v>
      </c>
      <c r="H203" s="50">
        <f t="shared" si="24"/>
        <v>137295.881</v>
      </c>
      <c r="I203" s="6"/>
      <c r="J203" s="45"/>
      <c r="K203" s="45"/>
      <c r="L203" s="6"/>
      <c r="M203" s="6" t="s">
        <v>2</v>
      </c>
      <c r="N203" s="6">
        <v>9</v>
      </c>
      <c r="O203" s="6"/>
      <c r="P203" s="6"/>
      <c r="Q203" s="84"/>
      <c r="R203" s="84"/>
      <c r="S203" s="6"/>
      <c r="T203" s="6"/>
      <c r="U203" s="6"/>
      <c r="V203" s="6"/>
      <c r="W203" s="6"/>
      <c r="X203" s="6"/>
      <c r="Y203" s="6"/>
      <c r="Z203" s="6"/>
      <c r="AA203" s="62">
        <v>2014</v>
      </c>
      <c r="AB203" s="6"/>
      <c r="AC203" s="6"/>
      <c r="AD203" s="43"/>
      <c r="AE203" s="6" t="s">
        <v>80</v>
      </c>
    </row>
    <row r="204" spans="1:31" s="2" customFormat="1" ht="15" hidden="1">
      <c r="A204" s="6"/>
      <c r="B204" s="6"/>
      <c r="C204" s="16"/>
      <c r="D204" s="16"/>
      <c r="E204" s="85"/>
      <c r="F204" s="71"/>
      <c r="G204" s="47"/>
      <c r="H204" s="47"/>
      <c r="I204" s="6"/>
      <c r="J204" s="45"/>
      <c r="K204" s="45"/>
      <c r="L204" s="6"/>
      <c r="M204" s="6" t="s">
        <v>2</v>
      </c>
      <c r="N204" s="6">
        <v>9</v>
      </c>
      <c r="O204" s="6"/>
      <c r="P204" s="6"/>
      <c r="Q204" s="6"/>
      <c r="R204" s="6"/>
      <c r="S204" s="6"/>
      <c r="T204" s="6"/>
      <c r="U204" s="6"/>
      <c r="V204" s="6"/>
      <c r="W204" s="6"/>
      <c r="X204" s="6"/>
      <c r="Y204" s="6"/>
      <c r="Z204" s="6"/>
      <c r="AA204" s="62">
        <v>2014</v>
      </c>
      <c r="AB204" s="6"/>
      <c r="AC204" s="6"/>
      <c r="AD204" s="43"/>
      <c r="AE204" s="6" t="s">
        <v>77</v>
      </c>
    </row>
    <row r="205" spans="1:31" s="5" customFormat="1" ht="30" hidden="1">
      <c r="A205" s="6">
        <v>191</v>
      </c>
      <c r="B205" s="6" t="s">
        <v>79</v>
      </c>
      <c r="C205" s="14">
        <v>22104</v>
      </c>
      <c r="D205" s="21">
        <v>23800008</v>
      </c>
      <c r="E205" s="86" t="s">
        <v>82</v>
      </c>
      <c r="F205" s="71">
        <f aca="true" t="shared" si="25" ref="F205:F226">+I205*K205</f>
        <v>32956.9729419</v>
      </c>
      <c r="G205" s="47">
        <f aca="true" t="shared" si="26" ref="G205:G226">+F205</f>
        <v>32956.9729419</v>
      </c>
      <c r="H205" s="47">
        <f aca="true" t="shared" si="27" ref="H205:H226">+F205</f>
        <v>32956.9729419</v>
      </c>
      <c r="I205" s="6">
        <v>350</v>
      </c>
      <c r="J205" s="45">
        <v>120</v>
      </c>
      <c r="K205" s="45">
        <f t="shared" si="20"/>
        <v>94.16277983399999</v>
      </c>
      <c r="L205" s="6" t="s">
        <v>512</v>
      </c>
      <c r="M205" s="6" t="s">
        <v>2</v>
      </c>
      <c r="N205" s="6">
        <v>9</v>
      </c>
      <c r="O205" s="6"/>
      <c r="P205" s="6"/>
      <c r="Q205" s="6"/>
      <c r="R205" s="6"/>
      <c r="S205" s="6"/>
      <c r="T205" s="6"/>
      <c r="U205" s="6"/>
      <c r="V205" s="6"/>
      <c r="W205" s="6"/>
      <c r="X205" s="6"/>
      <c r="Y205" s="6"/>
      <c r="Z205" s="6"/>
      <c r="AA205" s="62">
        <v>2014</v>
      </c>
      <c r="AB205" s="6"/>
      <c r="AC205" s="6"/>
      <c r="AD205" s="43"/>
      <c r="AE205" s="6" t="s">
        <v>77</v>
      </c>
    </row>
    <row r="206" spans="1:31" s="5" customFormat="1" ht="15" hidden="1">
      <c r="A206" s="6">
        <v>192</v>
      </c>
      <c r="B206" s="6" t="s">
        <v>79</v>
      </c>
      <c r="C206" s="14">
        <v>22104</v>
      </c>
      <c r="D206" s="21">
        <v>23800008</v>
      </c>
      <c r="E206" s="86" t="s">
        <v>326</v>
      </c>
      <c r="F206" s="71">
        <f t="shared" si="25"/>
        <v>24364.619282047497</v>
      </c>
      <c r="G206" s="47">
        <f t="shared" si="26"/>
        <v>24364.619282047497</v>
      </c>
      <c r="H206" s="47">
        <f t="shared" si="27"/>
        <v>24364.619282047497</v>
      </c>
      <c r="I206" s="6">
        <v>1500</v>
      </c>
      <c r="J206" s="45">
        <v>20.7</v>
      </c>
      <c r="K206" s="45">
        <f t="shared" si="20"/>
        <v>16.243079521364997</v>
      </c>
      <c r="L206" s="6" t="s">
        <v>511</v>
      </c>
      <c r="M206" s="6" t="s">
        <v>2</v>
      </c>
      <c r="N206" s="6">
        <v>9</v>
      </c>
      <c r="O206" s="6"/>
      <c r="P206" s="6"/>
      <c r="Q206" s="6"/>
      <c r="R206" s="6"/>
      <c r="S206" s="6"/>
      <c r="T206" s="6"/>
      <c r="U206" s="6"/>
      <c r="V206" s="6"/>
      <c r="W206" s="6"/>
      <c r="X206" s="6"/>
      <c r="Y206" s="6"/>
      <c r="Z206" s="6"/>
      <c r="AA206" s="62">
        <v>2014</v>
      </c>
      <c r="AB206" s="6"/>
      <c r="AC206" s="6"/>
      <c r="AD206" s="43"/>
      <c r="AE206" s="6" t="s">
        <v>77</v>
      </c>
    </row>
    <row r="207" spans="1:31" s="5" customFormat="1" ht="30" hidden="1">
      <c r="A207" s="6">
        <v>193</v>
      </c>
      <c r="B207" s="6" t="s">
        <v>79</v>
      </c>
      <c r="C207" s="14">
        <v>22104</v>
      </c>
      <c r="D207" s="21">
        <v>22100029</v>
      </c>
      <c r="E207" s="86" t="s">
        <v>368</v>
      </c>
      <c r="F207" s="71">
        <f t="shared" si="25"/>
        <v>353.11042437749995</v>
      </c>
      <c r="G207" s="47">
        <f t="shared" si="26"/>
        <v>353.11042437749995</v>
      </c>
      <c r="H207" s="47">
        <f t="shared" si="27"/>
        <v>353.11042437749995</v>
      </c>
      <c r="I207" s="6">
        <v>15</v>
      </c>
      <c r="J207" s="45">
        <v>30</v>
      </c>
      <c r="K207" s="45">
        <f t="shared" si="20"/>
        <v>23.540694958499998</v>
      </c>
      <c r="L207" s="6" t="s">
        <v>515</v>
      </c>
      <c r="M207" s="6" t="s">
        <v>2</v>
      </c>
      <c r="N207" s="6">
        <v>9</v>
      </c>
      <c r="O207" s="6"/>
      <c r="P207" s="6"/>
      <c r="Q207" s="6"/>
      <c r="R207" s="6"/>
      <c r="S207" s="6"/>
      <c r="T207" s="6"/>
      <c r="U207" s="6"/>
      <c r="V207" s="6"/>
      <c r="W207" s="6"/>
      <c r="X207" s="6"/>
      <c r="Y207" s="6"/>
      <c r="Z207" s="6"/>
      <c r="AA207" s="62">
        <v>2014</v>
      </c>
      <c r="AB207" s="6"/>
      <c r="AC207" s="6"/>
      <c r="AD207" s="43"/>
      <c r="AE207" s="6" t="s">
        <v>77</v>
      </c>
    </row>
    <row r="208" spans="1:31" s="5" customFormat="1" ht="15" hidden="1">
      <c r="A208" s="66" t="s">
        <v>540</v>
      </c>
      <c r="B208" s="6" t="s">
        <v>79</v>
      </c>
      <c r="C208" s="14">
        <v>22104</v>
      </c>
      <c r="D208" s="21">
        <v>22100029</v>
      </c>
      <c r="E208" s="86" t="s">
        <v>369</v>
      </c>
      <c r="F208" s="71">
        <f t="shared" si="25"/>
        <v>2057.849084288875</v>
      </c>
      <c r="G208" s="47">
        <f t="shared" si="26"/>
        <v>2057.849084288875</v>
      </c>
      <c r="H208" s="47">
        <f t="shared" si="27"/>
        <v>2057.849084288875</v>
      </c>
      <c r="I208" s="6">
        <v>125</v>
      </c>
      <c r="J208" s="45">
        <v>20.98</v>
      </c>
      <c r="K208" s="45">
        <f t="shared" si="20"/>
        <v>16.462792674311</v>
      </c>
      <c r="L208" s="6" t="s">
        <v>515</v>
      </c>
      <c r="M208" s="6" t="s">
        <v>2</v>
      </c>
      <c r="N208" s="6">
        <v>9</v>
      </c>
      <c r="O208" s="6"/>
      <c r="P208" s="6"/>
      <c r="Q208" s="6"/>
      <c r="R208" s="6"/>
      <c r="S208" s="6"/>
      <c r="T208" s="6"/>
      <c r="U208" s="6"/>
      <c r="V208" s="6"/>
      <c r="W208" s="6"/>
      <c r="X208" s="6"/>
      <c r="Y208" s="6"/>
      <c r="Z208" s="6"/>
      <c r="AA208" s="62">
        <v>2014</v>
      </c>
      <c r="AB208" s="6"/>
      <c r="AC208" s="6"/>
      <c r="AD208" s="43"/>
      <c r="AE208" s="6" t="s">
        <v>77</v>
      </c>
    </row>
    <row r="209" spans="1:31" s="5" customFormat="1" ht="15" hidden="1">
      <c r="A209" s="66" t="s">
        <v>541</v>
      </c>
      <c r="B209" s="6" t="s">
        <v>79</v>
      </c>
      <c r="C209" s="14">
        <v>22104</v>
      </c>
      <c r="D209" s="21">
        <v>22100039</v>
      </c>
      <c r="E209" s="86" t="s">
        <v>300</v>
      </c>
      <c r="F209" s="71">
        <f t="shared" si="25"/>
        <v>12259.444651504435</v>
      </c>
      <c r="G209" s="47">
        <f t="shared" si="26"/>
        <v>12259.444651504435</v>
      </c>
      <c r="H209" s="47">
        <f t="shared" si="27"/>
        <v>12259.444651504435</v>
      </c>
      <c r="I209" s="6">
        <v>70</v>
      </c>
      <c r="J209" s="45">
        <v>223.19</v>
      </c>
      <c r="K209" s="45">
        <f t="shared" si="20"/>
        <v>175.1349235929205</v>
      </c>
      <c r="L209" s="6" t="s">
        <v>511</v>
      </c>
      <c r="M209" s="6" t="s">
        <v>2</v>
      </c>
      <c r="N209" s="6">
        <v>9</v>
      </c>
      <c r="O209" s="6"/>
      <c r="P209" s="6"/>
      <c r="Q209" s="6"/>
      <c r="R209" s="6"/>
      <c r="S209" s="6"/>
      <c r="T209" s="6"/>
      <c r="U209" s="6"/>
      <c r="V209" s="6"/>
      <c r="W209" s="6"/>
      <c r="X209" s="6"/>
      <c r="Y209" s="6"/>
      <c r="Z209" s="6"/>
      <c r="AA209" s="62">
        <v>2014</v>
      </c>
      <c r="AB209" s="6"/>
      <c r="AC209" s="6"/>
      <c r="AD209" s="43"/>
      <c r="AE209" s="6" t="s">
        <v>77</v>
      </c>
    </row>
    <row r="210" spans="1:31" s="5" customFormat="1" ht="15" hidden="1">
      <c r="A210" s="66" t="s">
        <v>542</v>
      </c>
      <c r="B210" s="6" t="s">
        <v>79</v>
      </c>
      <c r="C210" s="14">
        <v>22104</v>
      </c>
      <c r="D210" s="21">
        <v>22100040</v>
      </c>
      <c r="E210" s="86" t="s">
        <v>301</v>
      </c>
      <c r="F210" s="71">
        <f t="shared" si="25"/>
        <v>2691.4861235885</v>
      </c>
      <c r="G210" s="47">
        <f t="shared" si="26"/>
        <v>2691.4861235885</v>
      </c>
      <c r="H210" s="47">
        <f t="shared" si="27"/>
        <v>2691.4861235885</v>
      </c>
      <c r="I210" s="6">
        <v>70</v>
      </c>
      <c r="J210" s="45">
        <v>49</v>
      </c>
      <c r="K210" s="45">
        <f t="shared" si="20"/>
        <v>38.44980176555</v>
      </c>
      <c r="L210" s="6" t="s">
        <v>511</v>
      </c>
      <c r="M210" s="6" t="s">
        <v>2</v>
      </c>
      <c r="N210" s="6">
        <v>9</v>
      </c>
      <c r="O210" s="6"/>
      <c r="P210" s="6"/>
      <c r="Q210" s="6"/>
      <c r="R210" s="6"/>
      <c r="S210" s="6"/>
      <c r="T210" s="6"/>
      <c r="U210" s="6"/>
      <c r="V210" s="6"/>
      <c r="W210" s="6"/>
      <c r="X210" s="6"/>
      <c r="Y210" s="6"/>
      <c r="Z210" s="6"/>
      <c r="AA210" s="62">
        <v>2014</v>
      </c>
      <c r="AB210" s="6"/>
      <c r="AC210" s="6"/>
      <c r="AD210" s="43"/>
      <c r="AE210" s="6" t="s">
        <v>77</v>
      </c>
    </row>
    <row r="211" spans="1:31" s="5" customFormat="1" ht="15" hidden="1">
      <c r="A211" s="66" t="s">
        <v>543</v>
      </c>
      <c r="B211" s="6" t="s">
        <v>79</v>
      </c>
      <c r="C211" s="14">
        <v>22104</v>
      </c>
      <c r="D211" s="21">
        <v>22100040</v>
      </c>
      <c r="E211" s="86" t="s">
        <v>302</v>
      </c>
      <c r="F211" s="71">
        <f t="shared" si="25"/>
        <v>1035.790578174</v>
      </c>
      <c r="G211" s="47">
        <f t="shared" si="26"/>
        <v>1035.790578174</v>
      </c>
      <c r="H211" s="47">
        <f t="shared" si="27"/>
        <v>1035.790578174</v>
      </c>
      <c r="I211" s="6">
        <v>10</v>
      </c>
      <c r="J211" s="45">
        <v>132</v>
      </c>
      <c r="K211" s="45">
        <f t="shared" si="20"/>
        <v>103.5790578174</v>
      </c>
      <c r="L211" s="6" t="s">
        <v>511</v>
      </c>
      <c r="M211" s="6" t="s">
        <v>2</v>
      </c>
      <c r="N211" s="6">
        <v>9</v>
      </c>
      <c r="O211" s="6"/>
      <c r="P211" s="6"/>
      <c r="Q211" s="6"/>
      <c r="R211" s="6"/>
      <c r="S211" s="6"/>
      <c r="T211" s="6"/>
      <c r="U211" s="6"/>
      <c r="V211" s="6"/>
      <c r="W211" s="6"/>
      <c r="X211" s="6"/>
      <c r="Y211" s="6"/>
      <c r="Z211" s="6"/>
      <c r="AA211" s="62">
        <v>2014</v>
      </c>
      <c r="AB211" s="6"/>
      <c r="AC211" s="6"/>
      <c r="AD211" s="43"/>
      <c r="AE211" s="6" t="s">
        <v>77</v>
      </c>
    </row>
    <row r="212" spans="1:31" s="5" customFormat="1" ht="15" hidden="1">
      <c r="A212" s="66" t="s">
        <v>544</v>
      </c>
      <c r="B212" s="6" t="s">
        <v>79</v>
      </c>
      <c r="C212" s="14">
        <v>22104</v>
      </c>
      <c r="D212" s="21">
        <v>22100128</v>
      </c>
      <c r="E212" s="86" t="s">
        <v>411</v>
      </c>
      <c r="F212" s="71">
        <f t="shared" si="25"/>
        <v>5492.828823649999</v>
      </c>
      <c r="G212" s="47">
        <f t="shared" si="26"/>
        <v>5492.828823649999</v>
      </c>
      <c r="H212" s="47">
        <f t="shared" si="27"/>
        <v>5492.828823649999</v>
      </c>
      <c r="I212" s="6">
        <v>70</v>
      </c>
      <c r="J212" s="45">
        <v>100</v>
      </c>
      <c r="K212" s="45">
        <f t="shared" si="20"/>
        <v>78.46898319499999</v>
      </c>
      <c r="L212" s="6" t="s">
        <v>511</v>
      </c>
      <c r="M212" s="6" t="s">
        <v>2</v>
      </c>
      <c r="N212" s="6">
        <v>9</v>
      </c>
      <c r="O212" s="6"/>
      <c r="P212" s="6"/>
      <c r="Q212" s="6"/>
      <c r="R212" s="6"/>
      <c r="S212" s="6"/>
      <c r="T212" s="6"/>
      <c r="U212" s="6"/>
      <c r="V212" s="6"/>
      <c r="W212" s="6"/>
      <c r="X212" s="6"/>
      <c r="Y212" s="6"/>
      <c r="Z212" s="6"/>
      <c r="AA212" s="62">
        <v>2014</v>
      </c>
      <c r="AB212" s="6"/>
      <c r="AC212" s="6"/>
      <c r="AD212" s="43"/>
      <c r="AE212" s="6" t="s">
        <v>77</v>
      </c>
    </row>
    <row r="213" spans="1:31" s="5" customFormat="1" ht="15" hidden="1">
      <c r="A213" s="66" t="s">
        <v>545</v>
      </c>
      <c r="B213" s="6" t="s">
        <v>79</v>
      </c>
      <c r="C213" s="14">
        <v>22104</v>
      </c>
      <c r="D213" s="21">
        <v>22100128</v>
      </c>
      <c r="E213" s="86" t="s">
        <v>190</v>
      </c>
      <c r="F213" s="71">
        <f t="shared" si="25"/>
        <v>10357.90578174</v>
      </c>
      <c r="G213" s="47">
        <f t="shared" si="26"/>
        <v>10357.90578174</v>
      </c>
      <c r="H213" s="47">
        <f t="shared" si="27"/>
        <v>10357.90578174</v>
      </c>
      <c r="I213" s="6">
        <v>300</v>
      </c>
      <c r="J213" s="45">
        <v>44</v>
      </c>
      <c r="K213" s="45">
        <f t="shared" si="20"/>
        <v>34.5263526058</v>
      </c>
      <c r="L213" s="6" t="s">
        <v>511</v>
      </c>
      <c r="M213" s="6" t="s">
        <v>2</v>
      </c>
      <c r="N213" s="6">
        <v>9</v>
      </c>
      <c r="O213" s="6"/>
      <c r="P213" s="6"/>
      <c r="Q213" s="6"/>
      <c r="R213" s="6"/>
      <c r="S213" s="6"/>
      <c r="T213" s="6"/>
      <c r="U213" s="6"/>
      <c r="V213" s="6"/>
      <c r="W213" s="6"/>
      <c r="X213" s="6"/>
      <c r="Y213" s="6"/>
      <c r="Z213" s="6"/>
      <c r="AA213" s="62">
        <v>2014</v>
      </c>
      <c r="AB213" s="6"/>
      <c r="AC213" s="6"/>
      <c r="AD213" s="43"/>
      <c r="AE213" s="6" t="s">
        <v>77</v>
      </c>
    </row>
    <row r="214" spans="1:31" s="5" customFormat="1" ht="30" hidden="1">
      <c r="A214" s="66" t="s">
        <v>546</v>
      </c>
      <c r="B214" s="6" t="s">
        <v>79</v>
      </c>
      <c r="C214" s="14">
        <v>22104</v>
      </c>
      <c r="D214" s="23">
        <v>22100245</v>
      </c>
      <c r="E214" s="86" t="s">
        <v>257</v>
      </c>
      <c r="F214" s="71">
        <f t="shared" si="25"/>
        <v>11770.347479249998</v>
      </c>
      <c r="G214" s="47">
        <f t="shared" si="26"/>
        <v>11770.347479249998</v>
      </c>
      <c r="H214" s="47">
        <f t="shared" si="27"/>
        <v>11770.347479249998</v>
      </c>
      <c r="I214" s="6">
        <v>1500</v>
      </c>
      <c r="J214" s="45">
        <v>10</v>
      </c>
      <c r="K214" s="45">
        <f t="shared" si="20"/>
        <v>7.846898319499999</v>
      </c>
      <c r="L214" s="6" t="s">
        <v>511</v>
      </c>
      <c r="M214" s="6" t="s">
        <v>2</v>
      </c>
      <c r="N214" s="6">
        <v>9</v>
      </c>
      <c r="O214" s="6"/>
      <c r="P214" s="6"/>
      <c r="Q214" s="6"/>
      <c r="R214" s="6"/>
      <c r="S214" s="6"/>
      <c r="T214" s="6"/>
      <c r="U214" s="6"/>
      <c r="V214" s="6"/>
      <c r="W214" s="6"/>
      <c r="X214" s="6"/>
      <c r="Y214" s="6"/>
      <c r="Z214" s="6"/>
      <c r="AA214" s="62">
        <v>2014</v>
      </c>
      <c r="AB214" s="6"/>
      <c r="AC214" s="6"/>
      <c r="AD214" s="43"/>
      <c r="AE214" s="6" t="s">
        <v>77</v>
      </c>
    </row>
    <row r="215" spans="1:31" s="5" customFormat="1" ht="30" hidden="1">
      <c r="A215" s="66" t="s">
        <v>547</v>
      </c>
      <c r="B215" s="6" t="s">
        <v>79</v>
      </c>
      <c r="C215" s="14">
        <v>22104</v>
      </c>
      <c r="D215" s="23">
        <v>22100245</v>
      </c>
      <c r="E215" s="86" t="s">
        <v>191</v>
      </c>
      <c r="F215" s="71">
        <f t="shared" si="25"/>
        <v>10593.312731324999</v>
      </c>
      <c r="G215" s="47">
        <f t="shared" si="26"/>
        <v>10593.312731324999</v>
      </c>
      <c r="H215" s="47">
        <f t="shared" si="27"/>
        <v>10593.312731324999</v>
      </c>
      <c r="I215" s="6">
        <v>1350</v>
      </c>
      <c r="J215" s="45">
        <v>10</v>
      </c>
      <c r="K215" s="45">
        <f t="shared" si="20"/>
        <v>7.846898319499999</v>
      </c>
      <c r="L215" s="6" t="s">
        <v>511</v>
      </c>
      <c r="M215" s="6" t="s">
        <v>2</v>
      </c>
      <c r="N215" s="6">
        <v>9</v>
      </c>
      <c r="O215" s="6"/>
      <c r="P215" s="6"/>
      <c r="Q215" s="6"/>
      <c r="R215" s="6"/>
      <c r="S215" s="6"/>
      <c r="T215" s="6"/>
      <c r="U215" s="6"/>
      <c r="V215" s="6"/>
      <c r="W215" s="6"/>
      <c r="X215" s="6"/>
      <c r="Y215" s="6"/>
      <c r="Z215" s="6"/>
      <c r="AA215" s="62">
        <v>2014</v>
      </c>
      <c r="AB215" s="6"/>
      <c r="AC215" s="6"/>
      <c r="AD215" s="43"/>
      <c r="AE215" s="6" t="s">
        <v>77</v>
      </c>
    </row>
    <row r="216" spans="1:31" s="5" customFormat="1" ht="15" hidden="1">
      <c r="A216" s="66" t="s">
        <v>548</v>
      </c>
      <c r="B216" s="6" t="s">
        <v>79</v>
      </c>
      <c r="C216" s="14">
        <v>22104</v>
      </c>
      <c r="D216" s="23">
        <v>22100245</v>
      </c>
      <c r="E216" s="86" t="s">
        <v>192</v>
      </c>
      <c r="F216" s="71">
        <f t="shared" si="25"/>
        <v>2746.4144118249997</v>
      </c>
      <c r="G216" s="47">
        <f t="shared" si="26"/>
        <v>2746.4144118249997</v>
      </c>
      <c r="H216" s="47">
        <f t="shared" si="27"/>
        <v>2746.4144118249997</v>
      </c>
      <c r="I216" s="6">
        <v>350</v>
      </c>
      <c r="J216" s="45">
        <v>10</v>
      </c>
      <c r="K216" s="45">
        <f t="shared" si="20"/>
        <v>7.846898319499999</v>
      </c>
      <c r="L216" s="6" t="s">
        <v>511</v>
      </c>
      <c r="M216" s="6" t="s">
        <v>2</v>
      </c>
      <c r="N216" s="6">
        <v>9</v>
      </c>
      <c r="O216" s="6"/>
      <c r="P216" s="6"/>
      <c r="Q216" s="6"/>
      <c r="R216" s="6"/>
      <c r="S216" s="6"/>
      <c r="T216" s="6"/>
      <c r="U216" s="6"/>
      <c r="V216" s="6"/>
      <c r="W216" s="6"/>
      <c r="X216" s="6"/>
      <c r="Y216" s="6"/>
      <c r="Z216" s="6"/>
      <c r="AA216" s="62">
        <v>2014</v>
      </c>
      <c r="AB216" s="6"/>
      <c r="AC216" s="6"/>
      <c r="AD216" s="43"/>
      <c r="AE216" s="6" t="s">
        <v>77</v>
      </c>
    </row>
    <row r="217" spans="1:31" s="5" customFormat="1" ht="15" hidden="1">
      <c r="A217" s="66" t="s">
        <v>549</v>
      </c>
      <c r="B217" s="6" t="s">
        <v>79</v>
      </c>
      <c r="C217" s="14">
        <v>22104</v>
      </c>
      <c r="D217" s="23">
        <v>22100245</v>
      </c>
      <c r="E217" s="86" t="s">
        <v>193</v>
      </c>
      <c r="F217" s="71">
        <f t="shared" si="25"/>
        <v>2746.4144118249997</v>
      </c>
      <c r="G217" s="47">
        <f t="shared" si="26"/>
        <v>2746.4144118249997</v>
      </c>
      <c r="H217" s="47">
        <f t="shared" si="27"/>
        <v>2746.4144118249997</v>
      </c>
      <c r="I217" s="6">
        <v>350</v>
      </c>
      <c r="J217" s="45">
        <v>10</v>
      </c>
      <c r="K217" s="45">
        <f t="shared" si="20"/>
        <v>7.846898319499999</v>
      </c>
      <c r="L217" s="6" t="s">
        <v>511</v>
      </c>
      <c r="M217" s="6" t="s">
        <v>2</v>
      </c>
      <c r="N217" s="6">
        <v>9</v>
      </c>
      <c r="O217" s="6"/>
      <c r="P217" s="6"/>
      <c r="Q217" s="6"/>
      <c r="R217" s="6"/>
      <c r="S217" s="6"/>
      <c r="T217" s="6"/>
      <c r="U217" s="6"/>
      <c r="V217" s="6"/>
      <c r="W217" s="6"/>
      <c r="X217" s="6"/>
      <c r="Y217" s="6"/>
      <c r="Z217" s="6"/>
      <c r="AA217" s="62">
        <v>2014</v>
      </c>
      <c r="AB217" s="6"/>
      <c r="AC217" s="6"/>
      <c r="AD217" s="43"/>
      <c r="AE217" s="6" t="s">
        <v>77</v>
      </c>
    </row>
    <row r="218" spans="1:31" s="5" customFormat="1" ht="15" hidden="1">
      <c r="A218" s="66" t="s">
        <v>550</v>
      </c>
      <c r="B218" s="6" t="s">
        <v>79</v>
      </c>
      <c r="C218" s="14">
        <v>22104</v>
      </c>
      <c r="D218" s="23">
        <v>22100245</v>
      </c>
      <c r="E218" s="86" t="s">
        <v>194</v>
      </c>
      <c r="F218" s="71">
        <f t="shared" si="25"/>
        <v>2746.4144118249997</v>
      </c>
      <c r="G218" s="47">
        <f t="shared" si="26"/>
        <v>2746.4144118249997</v>
      </c>
      <c r="H218" s="47">
        <f t="shared" si="27"/>
        <v>2746.4144118249997</v>
      </c>
      <c r="I218" s="6">
        <v>350</v>
      </c>
      <c r="J218" s="45">
        <v>10</v>
      </c>
      <c r="K218" s="45">
        <f t="shared" si="20"/>
        <v>7.846898319499999</v>
      </c>
      <c r="L218" s="6" t="s">
        <v>511</v>
      </c>
      <c r="M218" s="6" t="s">
        <v>2</v>
      </c>
      <c r="N218" s="6">
        <v>9</v>
      </c>
      <c r="O218" s="6"/>
      <c r="P218" s="6"/>
      <c r="Q218" s="6"/>
      <c r="R218" s="6"/>
      <c r="S218" s="6"/>
      <c r="T218" s="6"/>
      <c r="U218" s="6"/>
      <c r="V218" s="6"/>
      <c r="W218" s="6"/>
      <c r="X218" s="6"/>
      <c r="Y218" s="6"/>
      <c r="Z218" s="6"/>
      <c r="AA218" s="62">
        <v>2014</v>
      </c>
      <c r="AB218" s="6"/>
      <c r="AC218" s="6"/>
      <c r="AD218" s="43"/>
      <c r="AE218" s="6" t="s">
        <v>77</v>
      </c>
    </row>
    <row r="219" spans="1:31" s="5" customFormat="1" ht="30" hidden="1">
      <c r="A219" s="66" t="s">
        <v>551</v>
      </c>
      <c r="B219" s="6" t="s">
        <v>79</v>
      </c>
      <c r="C219" s="14">
        <v>22104</v>
      </c>
      <c r="D219" s="23">
        <v>22100245</v>
      </c>
      <c r="E219" s="86" t="s">
        <v>195</v>
      </c>
      <c r="F219" s="71">
        <f t="shared" si="25"/>
        <v>2746.4144118249997</v>
      </c>
      <c r="G219" s="47">
        <f t="shared" si="26"/>
        <v>2746.4144118249997</v>
      </c>
      <c r="H219" s="47">
        <f t="shared" si="27"/>
        <v>2746.4144118249997</v>
      </c>
      <c r="I219" s="6">
        <v>350</v>
      </c>
      <c r="J219" s="45">
        <v>10</v>
      </c>
      <c r="K219" s="45">
        <f t="shared" si="20"/>
        <v>7.846898319499999</v>
      </c>
      <c r="L219" s="6" t="s">
        <v>511</v>
      </c>
      <c r="M219" s="6" t="s">
        <v>2</v>
      </c>
      <c r="N219" s="6">
        <v>9</v>
      </c>
      <c r="O219" s="6"/>
      <c r="P219" s="6"/>
      <c r="Q219" s="6"/>
      <c r="R219" s="6"/>
      <c r="S219" s="6"/>
      <c r="T219" s="6"/>
      <c r="U219" s="6"/>
      <c r="V219" s="6"/>
      <c r="W219" s="6"/>
      <c r="X219" s="6"/>
      <c r="Y219" s="6"/>
      <c r="Z219" s="6"/>
      <c r="AA219" s="62">
        <v>2014</v>
      </c>
      <c r="AB219" s="6"/>
      <c r="AC219" s="6"/>
      <c r="AD219" s="43"/>
      <c r="AE219" s="6" t="s">
        <v>77</v>
      </c>
    </row>
    <row r="220" spans="1:31" s="5" customFormat="1" ht="15" hidden="1">
      <c r="A220" s="66" t="s">
        <v>552</v>
      </c>
      <c r="B220" s="6" t="s">
        <v>79</v>
      </c>
      <c r="C220" s="14">
        <v>22104</v>
      </c>
      <c r="D220" s="23">
        <v>22100245</v>
      </c>
      <c r="E220" s="86" t="s">
        <v>327</v>
      </c>
      <c r="F220" s="71">
        <f t="shared" si="25"/>
        <v>1765.5521218874999</v>
      </c>
      <c r="G220" s="47">
        <f t="shared" si="26"/>
        <v>1765.5521218874999</v>
      </c>
      <c r="H220" s="47">
        <f t="shared" si="27"/>
        <v>1765.5521218874999</v>
      </c>
      <c r="I220" s="6">
        <v>225</v>
      </c>
      <c r="J220" s="45">
        <v>10</v>
      </c>
      <c r="K220" s="45">
        <f t="shared" si="20"/>
        <v>7.846898319499999</v>
      </c>
      <c r="L220" s="6" t="s">
        <v>511</v>
      </c>
      <c r="M220" s="6" t="s">
        <v>2</v>
      </c>
      <c r="N220" s="6">
        <v>9</v>
      </c>
      <c r="O220" s="6"/>
      <c r="P220" s="6"/>
      <c r="Q220" s="6"/>
      <c r="R220" s="6"/>
      <c r="S220" s="6"/>
      <c r="T220" s="6"/>
      <c r="U220" s="6"/>
      <c r="V220" s="6"/>
      <c r="W220" s="6"/>
      <c r="X220" s="6"/>
      <c r="Y220" s="6"/>
      <c r="Z220" s="6"/>
      <c r="AA220" s="62">
        <v>2014</v>
      </c>
      <c r="AB220" s="6"/>
      <c r="AC220" s="6"/>
      <c r="AD220" s="43"/>
      <c r="AE220" s="6" t="s">
        <v>77</v>
      </c>
    </row>
    <row r="221" spans="1:31" s="5" customFormat="1" ht="30" hidden="1">
      <c r="A221" s="66" t="s">
        <v>553</v>
      </c>
      <c r="B221" s="6" t="s">
        <v>79</v>
      </c>
      <c r="C221" s="14">
        <v>22104</v>
      </c>
      <c r="D221" s="23">
        <v>22100029</v>
      </c>
      <c r="E221" s="86" t="s">
        <v>370</v>
      </c>
      <c r="F221" s="71">
        <f t="shared" si="25"/>
        <v>10004.7953573625</v>
      </c>
      <c r="G221" s="47">
        <f t="shared" si="26"/>
        <v>10004.7953573625</v>
      </c>
      <c r="H221" s="47">
        <f t="shared" si="27"/>
        <v>10004.7953573625</v>
      </c>
      <c r="I221" s="6">
        <v>150</v>
      </c>
      <c r="J221" s="45">
        <v>85</v>
      </c>
      <c r="K221" s="45">
        <f t="shared" si="20"/>
        <v>66.69863571575</v>
      </c>
      <c r="L221" s="6" t="s">
        <v>511</v>
      </c>
      <c r="M221" s="6" t="s">
        <v>2</v>
      </c>
      <c r="N221" s="6">
        <v>9</v>
      </c>
      <c r="O221" s="6"/>
      <c r="P221" s="6"/>
      <c r="Q221" s="6"/>
      <c r="R221" s="6"/>
      <c r="S221" s="6"/>
      <c r="T221" s="6"/>
      <c r="U221" s="6"/>
      <c r="V221" s="6"/>
      <c r="W221" s="6"/>
      <c r="X221" s="6"/>
      <c r="Y221" s="6"/>
      <c r="Z221" s="6"/>
      <c r="AA221" s="62">
        <v>2014</v>
      </c>
      <c r="AB221" s="6"/>
      <c r="AC221" s="6"/>
      <c r="AD221" s="43"/>
      <c r="AE221" s="6" t="s">
        <v>77</v>
      </c>
    </row>
    <row r="222" spans="1:31" s="5" customFormat="1" ht="30" hidden="1">
      <c r="A222" s="66" t="s">
        <v>554</v>
      </c>
      <c r="B222" s="6" t="s">
        <v>79</v>
      </c>
      <c r="C222" s="14">
        <v>22104</v>
      </c>
      <c r="D222" s="23">
        <v>22100110</v>
      </c>
      <c r="E222" s="86" t="s">
        <v>303</v>
      </c>
      <c r="F222" s="71">
        <f t="shared" si="25"/>
        <v>274.6414411825</v>
      </c>
      <c r="G222" s="47">
        <f t="shared" si="26"/>
        <v>274.6414411825</v>
      </c>
      <c r="H222" s="47">
        <f t="shared" si="27"/>
        <v>274.6414411825</v>
      </c>
      <c r="I222" s="6">
        <v>10</v>
      </c>
      <c r="J222" s="45">
        <v>35</v>
      </c>
      <c r="K222" s="45">
        <f t="shared" si="20"/>
        <v>27.464144118249997</v>
      </c>
      <c r="L222" s="6" t="s">
        <v>511</v>
      </c>
      <c r="M222" s="6" t="s">
        <v>2</v>
      </c>
      <c r="N222" s="6">
        <v>9</v>
      </c>
      <c r="O222" s="6"/>
      <c r="P222" s="6"/>
      <c r="Q222" s="6"/>
      <c r="R222" s="6"/>
      <c r="S222" s="6"/>
      <c r="T222" s="6"/>
      <c r="U222" s="6"/>
      <c r="V222" s="6"/>
      <c r="W222" s="6"/>
      <c r="X222" s="6"/>
      <c r="Y222" s="6"/>
      <c r="Z222" s="6"/>
      <c r="AA222" s="62">
        <v>2014</v>
      </c>
      <c r="AB222" s="6"/>
      <c r="AC222" s="6"/>
      <c r="AD222" s="43"/>
      <c r="AE222" s="6" t="s">
        <v>77</v>
      </c>
    </row>
    <row r="223" spans="1:31" s="5" customFormat="1" ht="30" hidden="1">
      <c r="A223" s="66" t="s">
        <v>555</v>
      </c>
      <c r="B223" s="6" t="s">
        <v>79</v>
      </c>
      <c r="C223" s="14">
        <v>22104</v>
      </c>
      <c r="D223" s="23">
        <v>22100110</v>
      </c>
      <c r="E223" s="86" t="s">
        <v>304</v>
      </c>
      <c r="F223" s="71">
        <f t="shared" si="25"/>
        <v>4119.6216177375</v>
      </c>
      <c r="G223" s="47">
        <f t="shared" si="26"/>
        <v>4119.6216177375</v>
      </c>
      <c r="H223" s="47">
        <f t="shared" si="27"/>
        <v>4119.6216177375</v>
      </c>
      <c r="I223" s="6">
        <v>35</v>
      </c>
      <c r="J223" s="45">
        <v>150</v>
      </c>
      <c r="K223" s="45">
        <f t="shared" si="20"/>
        <v>117.70347479249999</v>
      </c>
      <c r="L223" s="6" t="s">
        <v>511</v>
      </c>
      <c r="M223" s="6" t="s">
        <v>2</v>
      </c>
      <c r="N223" s="6">
        <v>9</v>
      </c>
      <c r="O223" s="6"/>
      <c r="P223" s="6"/>
      <c r="Q223" s="6"/>
      <c r="R223" s="6"/>
      <c r="S223" s="6"/>
      <c r="T223" s="6"/>
      <c r="U223" s="6"/>
      <c r="V223" s="6"/>
      <c r="W223" s="6"/>
      <c r="X223" s="6"/>
      <c r="Y223" s="6"/>
      <c r="Z223" s="6"/>
      <c r="AA223" s="62">
        <v>2014</v>
      </c>
      <c r="AB223" s="6"/>
      <c r="AC223" s="6"/>
      <c r="AD223" s="43"/>
      <c r="AE223" s="6" t="s">
        <v>77</v>
      </c>
    </row>
    <row r="224" spans="1:31" s="5" customFormat="1" ht="15" hidden="1">
      <c r="A224" s="66" t="s">
        <v>556</v>
      </c>
      <c r="B224" s="6" t="s">
        <v>79</v>
      </c>
      <c r="C224" s="14">
        <v>22104</v>
      </c>
      <c r="D224" s="23">
        <v>22100261</v>
      </c>
      <c r="E224" s="86" t="s">
        <v>196</v>
      </c>
      <c r="F224" s="71">
        <f t="shared" si="25"/>
        <v>306.0290344605</v>
      </c>
      <c r="G224" s="47">
        <f t="shared" si="26"/>
        <v>306.0290344605</v>
      </c>
      <c r="H224" s="47">
        <f t="shared" si="27"/>
        <v>306.0290344605</v>
      </c>
      <c r="I224" s="6">
        <v>13</v>
      </c>
      <c r="J224" s="45">
        <v>30</v>
      </c>
      <c r="K224" s="45">
        <f t="shared" si="20"/>
        <v>23.540694958499998</v>
      </c>
      <c r="L224" s="6" t="s">
        <v>511</v>
      </c>
      <c r="M224" s="6" t="s">
        <v>2</v>
      </c>
      <c r="N224" s="6">
        <v>9</v>
      </c>
      <c r="O224" s="6"/>
      <c r="P224" s="6"/>
      <c r="Q224" s="6"/>
      <c r="R224" s="6"/>
      <c r="S224" s="6"/>
      <c r="T224" s="6"/>
      <c r="U224" s="6"/>
      <c r="V224" s="6"/>
      <c r="W224" s="6"/>
      <c r="X224" s="6"/>
      <c r="Y224" s="6"/>
      <c r="Z224" s="6"/>
      <c r="AA224" s="62">
        <v>2014</v>
      </c>
      <c r="AB224" s="6"/>
      <c r="AC224" s="6"/>
      <c r="AD224" s="43"/>
      <c r="AE224" s="6" t="s">
        <v>77</v>
      </c>
    </row>
    <row r="225" spans="1:31" s="5" customFormat="1" ht="15" hidden="1">
      <c r="A225" s="66" t="s">
        <v>557</v>
      </c>
      <c r="B225" s="6" t="s">
        <v>79</v>
      </c>
      <c r="C225" s="14">
        <v>22104</v>
      </c>
      <c r="D225" s="23">
        <v>22100261</v>
      </c>
      <c r="E225" s="86" t="s">
        <v>328</v>
      </c>
      <c r="F225" s="71">
        <f t="shared" si="25"/>
        <v>306.0290344605</v>
      </c>
      <c r="G225" s="47">
        <f t="shared" si="26"/>
        <v>306.0290344605</v>
      </c>
      <c r="H225" s="47">
        <f t="shared" si="27"/>
        <v>306.0290344605</v>
      </c>
      <c r="I225" s="6">
        <v>13</v>
      </c>
      <c r="J225" s="45">
        <v>30</v>
      </c>
      <c r="K225" s="45">
        <f t="shared" si="20"/>
        <v>23.540694958499998</v>
      </c>
      <c r="L225" s="6" t="s">
        <v>511</v>
      </c>
      <c r="M225" s="6" t="s">
        <v>2</v>
      </c>
      <c r="N225" s="6">
        <v>9</v>
      </c>
      <c r="O225" s="6"/>
      <c r="P225" s="6"/>
      <c r="Q225" s="6"/>
      <c r="R225" s="6"/>
      <c r="S225" s="6"/>
      <c r="T225" s="6"/>
      <c r="U225" s="6"/>
      <c r="V225" s="6"/>
      <c r="W225" s="6"/>
      <c r="X225" s="6"/>
      <c r="Y225" s="6"/>
      <c r="Z225" s="6"/>
      <c r="AA225" s="62">
        <v>2014</v>
      </c>
      <c r="AB225" s="6"/>
      <c r="AC225" s="6"/>
      <c r="AD225" s="43"/>
      <c r="AE225" s="6" t="s">
        <v>77</v>
      </c>
    </row>
    <row r="226" spans="1:31" s="5" customFormat="1" ht="15" hidden="1">
      <c r="A226" s="66" t="s">
        <v>558</v>
      </c>
      <c r="B226" s="6" t="s">
        <v>79</v>
      </c>
      <c r="C226" s="14">
        <v>22104</v>
      </c>
      <c r="D226" s="23">
        <v>22100261</v>
      </c>
      <c r="E226" s="86" t="s">
        <v>305</v>
      </c>
      <c r="F226" s="71">
        <f t="shared" si="25"/>
        <v>631.67531471975</v>
      </c>
      <c r="G226" s="47">
        <f t="shared" si="26"/>
        <v>631.67531471975</v>
      </c>
      <c r="H226" s="47">
        <f t="shared" si="27"/>
        <v>631.67531471975</v>
      </c>
      <c r="I226" s="6">
        <v>35</v>
      </c>
      <c r="J226" s="45">
        <v>23</v>
      </c>
      <c r="K226" s="45">
        <f t="shared" si="20"/>
        <v>18.04786613485</v>
      </c>
      <c r="L226" s="6" t="s">
        <v>511</v>
      </c>
      <c r="M226" s="6" t="s">
        <v>2</v>
      </c>
      <c r="N226" s="6">
        <v>9</v>
      </c>
      <c r="O226" s="6"/>
      <c r="P226" s="6"/>
      <c r="Q226" s="6"/>
      <c r="R226" s="6"/>
      <c r="S226" s="6"/>
      <c r="T226" s="6"/>
      <c r="U226" s="6"/>
      <c r="V226" s="6"/>
      <c r="W226" s="6"/>
      <c r="X226" s="6"/>
      <c r="Y226" s="6"/>
      <c r="Z226" s="6"/>
      <c r="AA226" s="62">
        <v>2014</v>
      </c>
      <c r="AB226" s="6"/>
      <c r="AC226" s="6"/>
      <c r="AD226" s="43"/>
      <c r="AE226" s="6" t="s">
        <v>77</v>
      </c>
    </row>
    <row r="227" spans="1:31" s="2" customFormat="1" ht="15">
      <c r="A227" s="6"/>
      <c r="B227" s="6"/>
      <c r="C227" s="16"/>
      <c r="D227" s="16"/>
      <c r="E227" s="80" t="s">
        <v>706</v>
      </c>
      <c r="F227" s="70">
        <f>SUM(F205:F226)</f>
        <v>142327.66947095652</v>
      </c>
      <c r="G227" s="50">
        <f aca="true" t="shared" si="28" ref="G227:H227">SUM(G205:G226)</f>
        <v>142327.66947095652</v>
      </c>
      <c r="H227" s="50">
        <f t="shared" si="28"/>
        <v>142327.66947095652</v>
      </c>
      <c r="I227" s="6"/>
      <c r="J227" s="45"/>
      <c r="K227" s="45"/>
      <c r="L227" s="6"/>
      <c r="M227" s="6" t="s">
        <v>2</v>
      </c>
      <c r="N227" s="6">
        <v>9</v>
      </c>
      <c r="O227" s="6"/>
      <c r="P227" s="6"/>
      <c r="Q227" s="84"/>
      <c r="R227" s="6"/>
      <c r="S227" s="6"/>
      <c r="T227" s="6"/>
      <c r="U227" s="6"/>
      <c r="V227" s="6"/>
      <c r="W227" s="6"/>
      <c r="X227" s="6"/>
      <c r="Y227" s="6"/>
      <c r="Z227" s="6"/>
      <c r="AA227" s="62">
        <v>2014</v>
      </c>
      <c r="AB227" s="6"/>
      <c r="AC227" s="6"/>
      <c r="AD227" s="43"/>
      <c r="AE227" s="6" t="s">
        <v>76</v>
      </c>
    </row>
    <row r="228" spans="1:31" s="2" customFormat="1" ht="15" hidden="1">
      <c r="A228" s="6"/>
      <c r="B228" s="6"/>
      <c r="C228" s="16"/>
      <c r="D228" s="16"/>
      <c r="E228" s="85"/>
      <c r="F228" s="71"/>
      <c r="G228" s="47"/>
      <c r="H228" s="47"/>
      <c r="I228" s="6"/>
      <c r="J228" s="45"/>
      <c r="K228" s="45"/>
      <c r="L228" s="6"/>
      <c r="M228" s="6" t="s">
        <v>2</v>
      </c>
      <c r="N228" s="6">
        <v>9</v>
      </c>
      <c r="O228" s="6"/>
      <c r="P228" s="6"/>
      <c r="Q228" s="84"/>
      <c r="R228" s="6"/>
      <c r="S228" s="6"/>
      <c r="T228" s="6"/>
      <c r="U228" s="6"/>
      <c r="V228" s="6"/>
      <c r="W228" s="6"/>
      <c r="X228" s="6"/>
      <c r="Y228" s="6"/>
      <c r="Z228" s="6"/>
      <c r="AA228" s="62">
        <v>2014</v>
      </c>
      <c r="AB228" s="6"/>
      <c r="AC228" s="6"/>
      <c r="AD228" s="43"/>
      <c r="AE228" s="6" t="s">
        <v>77</v>
      </c>
    </row>
    <row r="229" spans="1:31" s="5" customFormat="1" ht="30" hidden="1">
      <c r="A229" s="6">
        <v>213</v>
      </c>
      <c r="B229" s="6" t="s">
        <v>79</v>
      </c>
      <c r="C229" s="14">
        <v>22106</v>
      </c>
      <c r="D229" s="23">
        <v>22100397</v>
      </c>
      <c r="E229" s="86" t="s">
        <v>492</v>
      </c>
      <c r="F229" s="71">
        <f aca="true" t="shared" si="29" ref="F229">+I229*K229</f>
        <v>3776.476754225765</v>
      </c>
      <c r="G229" s="47">
        <f aca="true" t="shared" si="30" ref="G229">+F229</f>
        <v>3776.476754225765</v>
      </c>
      <c r="H229" s="47">
        <f aca="true" t="shared" si="31" ref="H229">+F229</f>
        <v>3776.476754225765</v>
      </c>
      <c r="I229" s="6">
        <v>17</v>
      </c>
      <c r="J229" s="45">
        <v>283.1</v>
      </c>
      <c r="K229" s="45">
        <f t="shared" si="20"/>
        <v>222.14569142504502</v>
      </c>
      <c r="L229" s="6" t="s">
        <v>513</v>
      </c>
      <c r="M229" s="6" t="s">
        <v>2</v>
      </c>
      <c r="N229" s="6">
        <v>9</v>
      </c>
      <c r="O229" s="6"/>
      <c r="P229" s="6"/>
      <c r="Q229" s="84"/>
      <c r="R229" s="6"/>
      <c r="S229" s="6"/>
      <c r="T229" s="6"/>
      <c r="U229" s="6"/>
      <c r="V229" s="6"/>
      <c r="W229" s="6"/>
      <c r="X229" s="6"/>
      <c r="Y229" s="6"/>
      <c r="Z229" s="6"/>
      <c r="AA229" s="62">
        <v>2014</v>
      </c>
      <c r="AB229" s="6"/>
      <c r="AC229" s="6"/>
      <c r="AD229" s="43"/>
      <c r="AE229" s="6" t="s">
        <v>77</v>
      </c>
    </row>
    <row r="230" spans="1:31" s="2" customFormat="1" ht="15">
      <c r="A230" s="6"/>
      <c r="B230" s="6"/>
      <c r="C230" s="16"/>
      <c r="D230" s="16"/>
      <c r="E230" s="80" t="s">
        <v>705</v>
      </c>
      <c r="F230" s="70">
        <f>SUM(F229)</f>
        <v>3776.476754225765</v>
      </c>
      <c r="G230" s="50">
        <f aca="true" t="shared" si="32" ref="G230:H230">SUM(G229)</f>
        <v>3776.476754225765</v>
      </c>
      <c r="H230" s="50">
        <f t="shared" si="32"/>
        <v>3776.476754225765</v>
      </c>
      <c r="I230" s="6"/>
      <c r="J230" s="45"/>
      <c r="K230" s="45"/>
      <c r="L230" s="6"/>
      <c r="M230" s="6" t="s">
        <v>2</v>
      </c>
      <c r="N230" s="6">
        <v>9</v>
      </c>
      <c r="O230" s="6"/>
      <c r="P230" s="6"/>
      <c r="Q230" s="84"/>
      <c r="R230" s="6"/>
      <c r="S230" s="6"/>
      <c r="T230" s="6"/>
      <c r="U230" s="6"/>
      <c r="V230" s="6"/>
      <c r="W230" s="6"/>
      <c r="X230" s="6"/>
      <c r="Y230" s="6"/>
      <c r="Z230" s="6"/>
      <c r="AA230" s="62">
        <v>2014</v>
      </c>
      <c r="AB230" s="6"/>
      <c r="AC230" s="6"/>
      <c r="AD230" s="43"/>
      <c r="AE230" s="6" t="s">
        <v>76</v>
      </c>
    </row>
    <row r="231" spans="1:31" s="2" customFormat="1" ht="15" hidden="1">
      <c r="A231" s="6"/>
      <c r="B231" s="6"/>
      <c r="C231" s="16"/>
      <c r="D231" s="16"/>
      <c r="E231" s="85"/>
      <c r="F231" s="71"/>
      <c r="G231" s="47"/>
      <c r="H231" s="47"/>
      <c r="I231" s="6"/>
      <c r="J231" s="45"/>
      <c r="K231" s="45"/>
      <c r="L231" s="6"/>
      <c r="M231" s="6" t="s">
        <v>2</v>
      </c>
      <c r="N231" s="6">
        <v>9</v>
      </c>
      <c r="O231" s="6"/>
      <c r="P231" s="6"/>
      <c r="Q231" s="6"/>
      <c r="R231" s="6"/>
      <c r="S231" s="6"/>
      <c r="T231" s="6"/>
      <c r="U231" s="6"/>
      <c r="V231" s="6"/>
      <c r="W231" s="6"/>
      <c r="X231" s="6"/>
      <c r="Y231" s="6"/>
      <c r="Z231" s="6"/>
      <c r="AA231" s="62">
        <v>2014</v>
      </c>
      <c r="AB231" s="6"/>
      <c r="AC231" s="6"/>
      <c r="AD231" s="43"/>
      <c r="AE231" s="6" t="s">
        <v>77</v>
      </c>
    </row>
    <row r="232" spans="1:31" s="5" customFormat="1" ht="15" hidden="1">
      <c r="A232" s="6">
        <v>214</v>
      </c>
      <c r="B232" s="6" t="s">
        <v>79</v>
      </c>
      <c r="C232" s="14">
        <v>24601</v>
      </c>
      <c r="D232" s="24">
        <v>24600056</v>
      </c>
      <c r="E232" s="76" t="s">
        <v>494</v>
      </c>
      <c r="F232" s="71">
        <f aca="true" t="shared" si="33" ref="F232">+I232*K232</f>
        <v>233460.36951888163</v>
      </c>
      <c r="G232" s="47">
        <f aca="true" t="shared" si="34" ref="G232">+F232</f>
        <v>233460.36951888163</v>
      </c>
      <c r="H232" s="47"/>
      <c r="I232" s="6">
        <v>130</v>
      </c>
      <c r="J232" s="45">
        <v>2288.61</v>
      </c>
      <c r="K232" s="45">
        <f t="shared" si="20"/>
        <v>1795.8489962990895</v>
      </c>
      <c r="L232" s="6" t="s">
        <v>511</v>
      </c>
      <c r="M232" s="6" t="s">
        <v>2</v>
      </c>
      <c r="N232" s="6">
        <v>9</v>
      </c>
      <c r="O232" s="6"/>
      <c r="P232" s="6"/>
      <c r="Q232" s="6"/>
      <c r="R232" s="6"/>
      <c r="S232" s="6"/>
      <c r="T232" s="6"/>
      <c r="U232" s="6"/>
      <c r="V232" s="6"/>
      <c r="W232" s="6"/>
      <c r="X232" s="6"/>
      <c r="Y232" s="6"/>
      <c r="Z232" s="6"/>
      <c r="AA232" s="62">
        <v>2014</v>
      </c>
      <c r="AB232" s="6"/>
      <c r="AC232" s="6"/>
      <c r="AD232" s="43"/>
      <c r="AE232" s="6" t="s">
        <v>77</v>
      </c>
    </row>
    <row r="233" spans="1:31" s="2" customFormat="1" ht="15">
      <c r="A233" s="6"/>
      <c r="B233" s="6"/>
      <c r="C233" s="16"/>
      <c r="D233" s="16"/>
      <c r="E233" s="80" t="s">
        <v>707</v>
      </c>
      <c r="F233" s="70">
        <f>SUM(F232)</f>
        <v>233460.36951888163</v>
      </c>
      <c r="G233" s="50">
        <f>SUM(G232)</f>
        <v>233460.36951888163</v>
      </c>
      <c r="H233" s="50">
        <f aca="true" t="shared" si="35" ref="H233">SUM(H232)</f>
        <v>0</v>
      </c>
      <c r="I233" s="6"/>
      <c r="J233" s="45"/>
      <c r="K233" s="45"/>
      <c r="L233" s="6"/>
      <c r="M233" s="6" t="s">
        <v>1</v>
      </c>
      <c r="N233" s="6">
        <v>9</v>
      </c>
      <c r="O233" s="6"/>
      <c r="P233" s="6"/>
      <c r="Q233" s="6"/>
      <c r="R233" s="84"/>
      <c r="S233" s="84"/>
      <c r="T233" s="6"/>
      <c r="U233" s="6"/>
      <c r="V233" s="6"/>
      <c r="W233" s="6"/>
      <c r="X233" s="6"/>
      <c r="Y233" s="6"/>
      <c r="Z233" s="6"/>
      <c r="AA233" s="62">
        <v>2014</v>
      </c>
      <c r="AB233" s="6"/>
      <c r="AC233" s="6"/>
      <c r="AD233" s="43"/>
      <c r="AE233" s="6" t="s">
        <v>77</v>
      </c>
    </row>
    <row r="234" spans="1:31" s="2" customFormat="1" ht="15" hidden="1">
      <c r="A234" s="6"/>
      <c r="B234" s="6"/>
      <c r="C234" s="16"/>
      <c r="D234" s="16"/>
      <c r="E234" s="85"/>
      <c r="F234" s="71"/>
      <c r="G234" s="47"/>
      <c r="H234" s="47"/>
      <c r="I234" s="6"/>
      <c r="J234" s="45"/>
      <c r="K234" s="45"/>
      <c r="L234" s="6"/>
      <c r="M234" s="6" t="s">
        <v>2</v>
      </c>
      <c r="N234" s="6">
        <v>9</v>
      </c>
      <c r="O234" s="6"/>
      <c r="P234" s="6"/>
      <c r="Q234" s="6"/>
      <c r="R234" s="6"/>
      <c r="S234" s="6"/>
      <c r="T234" s="6"/>
      <c r="U234" s="6"/>
      <c r="V234" s="6"/>
      <c r="W234" s="6"/>
      <c r="X234" s="6"/>
      <c r="Y234" s="6"/>
      <c r="Z234" s="6"/>
      <c r="AA234" s="62">
        <v>2014</v>
      </c>
      <c r="AB234" s="6"/>
      <c r="AC234" s="6"/>
      <c r="AD234" s="43"/>
      <c r="AE234" s="6" t="s">
        <v>77</v>
      </c>
    </row>
    <row r="235" spans="1:31" s="5" customFormat="1" ht="15" hidden="1">
      <c r="A235" s="6">
        <v>215</v>
      </c>
      <c r="B235" s="6" t="s">
        <v>79</v>
      </c>
      <c r="C235" s="14">
        <v>24801</v>
      </c>
      <c r="D235" s="24">
        <v>24801</v>
      </c>
      <c r="E235" s="76" t="s">
        <v>497</v>
      </c>
      <c r="F235" s="71">
        <f aca="true" t="shared" si="36" ref="F235">+I235*K235</f>
        <v>58.0670475643</v>
      </c>
      <c r="G235" s="47">
        <f aca="true" t="shared" si="37" ref="G235">+F235</f>
        <v>58.0670475643</v>
      </c>
      <c r="H235" s="47">
        <f aca="true" t="shared" si="38" ref="H235">+F235</f>
        <v>58.0670475643</v>
      </c>
      <c r="I235" s="6">
        <v>1</v>
      </c>
      <c r="J235" s="45">
        <v>74</v>
      </c>
      <c r="K235" s="45">
        <f t="shared" si="20"/>
        <v>58.0670475643</v>
      </c>
      <c r="L235" s="6" t="s">
        <v>516</v>
      </c>
      <c r="M235" s="6" t="s">
        <v>2</v>
      </c>
      <c r="N235" s="6">
        <v>9</v>
      </c>
      <c r="O235" s="6"/>
      <c r="P235" s="6"/>
      <c r="Q235" s="6"/>
      <c r="R235" s="6"/>
      <c r="S235" s="6"/>
      <c r="T235" s="6"/>
      <c r="U235" s="6"/>
      <c r="V235" s="6"/>
      <c r="W235" s="6"/>
      <c r="X235" s="6"/>
      <c r="Y235" s="6"/>
      <c r="Z235" s="6"/>
      <c r="AA235" s="62">
        <v>2014</v>
      </c>
      <c r="AB235" s="6"/>
      <c r="AC235" s="6"/>
      <c r="AD235" s="43"/>
      <c r="AE235" s="6" t="s">
        <v>77</v>
      </c>
    </row>
    <row r="236" spans="1:31" s="2" customFormat="1" ht="31.5">
      <c r="A236" s="6"/>
      <c r="B236" s="6"/>
      <c r="C236" s="16"/>
      <c r="D236" s="16"/>
      <c r="E236" s="80" t="s">
        <v>708</v>
      </c>
      <c r="F236" s="70">
        <f>SUM(F235)</f>
        <v>58.0670475643</v>
      </c>
      <c r="G236" s="50">
        <f aca="true" t="shared" si="39" ref="G236:H236">SUM(G235)</f>
        <v>58.0670475643</v>
      </c>
      <c r="H236" s="50">
        <f t="shared" si="39"/>
        <v>58.0670475643</v>
      </c>
      <c r="I236" s="6"/>
      <c r="J236" s="45"/>
      <c r="K236" s="45"/>
      <c r="L236" s="6"/>
      <c r="M236" s="6" t="s">
        <v>2</v>
      </c>
      <c r="N236" s="6">
        <v>9</v>
      </c>
      <c r="O236" s="6"/>
      <c r="P236" s="6"/>
      <c r="Q236" s="6"/>
      <c r="R236" s="6"/>
      <c r="S236" s="6"/>
      <c r="T236" s="84"/>
      <c r="U236" s="6"/>
      <c r="V236" s="6"/>
      <c r="W236" s="6"/>
      <c r="X236" s="6"/>
      <c r="Y236" s="6"/>
      <c r="Z236" s="6"/>
      <c r="AA236" s="62">
        <v>2014</v>
      </c>
      <c r="AB236" s="6"/>
      <c r="AC236" s="6"/>
      <c r="AD236" s="43"/>
      <c r="AE236" s="6" t="s">
        <v>76</v>
      </c>
    </row>
    <row r="237" spans="1:31" s="2" customFormat="1" ht="15" hidden="1">
      <c r="A237" s="6"/>
      <c r="B237" s="6"/>
      <c r="C237" s="16"/>
      <c r="D237" s="16"/>
      <c r="E237" s="85"/>
      <c r="F237" s="71"/>
      <c r="G237" s="47"/>
      <c r="H237" s="47"/>
      <c r="I237" s="6"/>
      <c r="J237" s="45"/>
      <c r="K237" s="45"/>
      <c r="L237" s="6"/>
      <c r="M237" s="6" t="s">
        <v>2</v>
      </c>
      <c r="N237" s="6">
        <v>9</v>
      </c>
      <c r="O237" s="6"/>
      <c r="P237" s="6"/>
      <c r="Q237" s="6"/>
      <c r="R237" s="6"/>
      <c r="S237" s="6"/>
      <c r="T237" s="6"/>
      <c r="U237" s="6"/>
      <c r="V237" s="6"/>
      <c r="W237" s="6"/>
      <c r="X237" s="6"/>
      <c r="Y237" s="6"/>
      <c r="Z237" s="6"/>
      <c r="AA237" s="62">
        <v>2014</v>
      </c>
      <c r="AB237" s="6"/>
      <c r="AC237" s="6"/>
      <c r="AD237" s="43"/>
      <c r="AE237" s="6" t="s">
        <v>77</v>
      </c>
    </row>
    <row r="238" spans="1:31" s="5" customFormat="1" ht="15" hidden="1">
      <c r="A238" s="6">
        <v>216</v>
      </c>
      <c r="B238" s="6" t="s">
        <v>79</v>
      </c>
      <c r="C238" s="14">
        <v>25101</v>
      </c>
      <c r="D238" s="24">
        <v>25101</v>
      </c>
      <c r="E238" s="76" t="s">
        <v>496</v>
      </c>
      <c r="F238" s="71">
        <f aca="true" t="shared" si="40" ref="F238">+I238*K238</f>
        <v>211.08156479455</v>
      </c>
      <c r="G238" s="47">
        <f aca="true" t="shared" si="41" ref="G238">+F238</f>
        <v>211.08156479455</v>
      </c>
      <c r="H238" s="47">
        <f aca="true" t="shared" si="42" ref="H238">+F238</f>
        <v>211.08156479455</v>
      </c>
      <c r="I238" s="6">
        <v>1</v>
      </c>
      <c r="J238" s="45">
        <v>269</v>
      </c>
      <c r="K238" s="45">
        <f t="shared" si="20"/>
        <v>211.08156479455</v>
      </c>
      <c r="L238" s="6" t="s">
        <v>516</v>
      </c>
      <c r="M238" s="6" t="s">
        <v>2</v>
      </c>
      <c r="N238" s="6">
        <v>9</v>
      </c>
      <c r="O238" s="6"/>
      <c r="P238" s="6"/>
      <c r="Q238" s="6"/>
      <c r="R238" s="6"/>
      <c r="S238" s="6"/>
      <c r="T238" s="6"/>
      <c r="U238" s="6"/>
      <c r="V238" s="6"/>
      <c r="W238" s="6"/>
      <c r="X238" s="6"/>
      <c r="Y238" s="6"/>
      <c r="Z238" s="6"/>
      <c r="AA238" s="62">
        <v>2014</v>
      </c>
      <c r="AB238" s="6"/>
      <c r="AC238" s="6"/>
      <c r="AD238" s="43"/>
      <c r="AE238" s="6" t="s">
        <v>77</v>
      </c>
    </row>
    <row r="239" spans="1:31" s="2" customFormat="1" ht="15">
      <c r="A239" s="6"/>
      <c r="B239" s="6"/>
      <c r="C239" s="16"/>
      <c r="D239" s="16"/>
      <c r="E239" s="80" t="s">
        <v>709</v>
      </c>
      <c r="F239" s="70">
        <f>SUM(F238)</f>
        <v>211.08156479455</v>
      </c>
      <c r="G239" s="50">
        <f aca="true" t="shared" si="43" ref="G239:H239">SUM(G238)</f>
        <v>211.08156479455</v>
      </c>
      <c r="H239" s="50">
        <f t="shared" si="43"/>
        <v>211.08156479455</v>
      </c>
      <c r="I239" s="6"/>
      <c r="J239" s="45"/>
      <c r="K239" s="45"/>
      <c r="L239" s="6"/>
      <c r="M239" s="6" t="s">
        <v>2</v>
      </c>
      <c r="N239" s="6">
        <v>9</v>
      </c>
      <c r="O239" s="6"/>
      <c r="P239" s="6"/>
      <c r="Q239" s="6"/>
      <c r="R239" s="6"/>
      <c r="S239" s="84"/>
      <c r="T239" s="84"/>
      <c r="U239" s="6"/>
      <c r="V239" s="6"/>
      <c r="W239" s="6"/>
      <c r="X239" s="6"/>
      <c r="Y239" s="6"/>
      <c r="Z239" s="6"/>
      <c r="AA239" s="62">
        <v>2014</v>
      </c>
      <c r="AB239" s="6"/>
      <c r="AC239" s="6"/>
      <c r="AD239" s="43"/>
      <c r="AE239" s="6" t="s">
        <v>76</v>
      </c>
    </row>
    <row r="240" spans="1:31" s="2" customFormat="1" ht="15" hidden="1">
      <c r="A240" s="6"/>
      <c r="B240" s="6"/>
      <c r="C240" s="16"/>
      <c r="D240" s="16"/>
      <c r="E240" s="85"/>
      <c r="F240" s="71"/>
      <c r="G240" s="47"/>
      <c r="H240" s="47"/>
      <c r="I240" s="6"/>
      <c r="J240" s="45"/>
      <c r="K240" s="45"/>
      <c r="L240" s="6"/>
      <c r="M240" s="6" t="s">
        <v>2</v>
      </c>
      <c r="N240" s="6">
        <v>9</v>
      </c>
      <c r="O240" s="6"/>
      <c r="P240" s="6"/>
      <c r="Q240" s="6"/>
      <c r="R240" s="6"/>
      <c r="S240" s="84"/>
      <c r="T240" s="84"/>
      <c r="U240" s="6"/>
      <c r="V240" s="6"/>
      <c r="W240" s="6"/>
      <c r="X240" s="6"/>
      <c r="Y240" s="6"/>
      <c r="Z240" s="6"/>
      <c r="AA240" s="62">
        <v>2014</v>
      </c>
      <c r="AB240" s="6"/>
      <c r="AC240" s="6"/>
      <c r="AD240" s="43"/>
      <c r="AE240" s="6" t="s">
        <v>77</v>
      </c>
    </row>
    <row r="241" spans="1:31" s="2" customFormat="1" ht="30" hidden="1">
      <c r="A241" s="66" t="s">
        <v>559</v>
      </c>
      <c r="B241" s="6" t="s">
        <v>79</v>
      </c>
      <c r="C241" s="19">
        <v>25301</v>
      </c>
      <c r="D241" s="26">
        <v>25300041</v>
      </c>
      <c r="E241" s="77" t="s">
        <v>290</v>
      </c>
      <c r="F241" s="71">
        <f aca="true" t="shared" si="44" ref="F241:F304">+I241*K241</f>
        <v>1796.1</v>
      </c>
      <c r="G241" s="47">
        <f aca="true" t="shared" si="45" ref="G241:G304">+F241</f>
        <v>1796.1</v>
      </c>
      <c r="H241" s="47">
        <f aca="true" t="shared" si="46" ref="H241:H304">+F241</f>
        <v>1796.1</v>
      </c>
      <c r="I241" s="6">
        <v>30</v>
      </c>
      <c r="J241" s="45">
        <v>59.87</v>
      </c>
      <c r="K241" s="45">
        <v>59.87</v>
      </c>
      <c r="L241" s="6" t="s">
        <v>512</v>
      </c>
      <c r="M241" s="6" t="s">
        <v>2</v>
      </c>
      <c r="N241" s="6">
        <v>9</v>
      </c>
      <c r="O241" s="6"/>
      <c r="P241" s="6"/>
      <c r="Q241" s="6"/>
      <c r="R241" s="6"/>
      <c r="S241" s="84"/>
      <c r="T241" s="84"/>
      <c r="U241" s="6"/>
      <c r="V241" s="6"/>
      <c r="W241" s="6"/>
      <c r="X241" s="6"/>
      <c r="Y241" s="6"/>
      <c r="Z241" s="6"/>
      <c r="AA241" s="62">
        <v>2014</v>
      </c>
      <c r="AB241" s="6"/>
      <c r="AC241" s="6"/>
      <c r="AD241" s="43"/>
      <c r="AE241" s="6" t="s">
        <v>77</v>
      </c>
    </row>
    <row r="242" spans="1:31" s="2" customFormat="1" ht="30" hidden="1">
      <c r="A242" s="66" t="s">
        <v>560</v>
      </c>
      <c r="B242" s="6" t="s">
        <v>79</v>
      </c>
      <c r="C242" s="19">
        <v>25301</v>
      </c>
      <c r="D242" s="26">
        <v>25300103</v>
      </c>
      <c r="E242" s="77" t="s">
        <v>329</v>
      </c>
      <c r="F242" s="71">
        <f t="shared" si="44"/>
        <v>8128</v>
      </c>
      <c r="G242" s="47">
        <f t="shared" si="45"/>
        <v>8128</v>
      </c>
      <c r="H242" s="47">
        <f t="shared" si="46"/>
        <v>8128</v>
      </c>
      <c r="I242" s="6">
        <v>100</v>
      </c>
      <c r="J242" s="45">
        <v>81.28</v>
      </c>
      <c r="K242" s="45">
        <v>81.28</v>
      </c>
      <c r="L242" s="6" t="s">
        <v>511</v>
      </c>
      <c r="M242" s="6" t="s">
        <v>2</v>
      </c>
      <c r="N242" s="6">
        <v>9</v>
      </c>
      <c r="O242" s="6"/>
      <c r="P242" s="6"/>
      <c r="Q242" s="6"/>
      <c r="R242" s="6"/>
      <c r="S242" s="84"/>
      <c r="T242" s="84"/>
      <c r="U242" s="6"/>
      <c r="V242" s="6"/>
      <c r="W242" s="6"/>
      <c r="X242" s="6"/>
      <c r="Y242" s="6"/>
      <c r="Z242" s="6"/>
      <c r="AA242" s="62">
        <v>2014</v>
      </c>
      <c r="AB242" s="6"/>
      <c r="AC242" s="6"/>
      <c r="AD242" s="43"/>
      <c r="AE242" s="6" t="s">
        <v>77</v>
      </c>
    </row>
    <row r="243" spans="1:31" s="2" customFormat="1" ht="45" hidden="1">
      <c r="A243" s="66" t="s">
        <v>561</v>
      </c>
      <c r="B243" s="6" t="s">
        <v>79</v>
      </c>
      <c r="C243" s="19">
        <v>25301</v>
      </c>
      <c r="D243" s="26">
        <v>25300147</v>
      </c>
      <c r="E243" s="77" t="s">
        <v>197</v>
      </c>
      <c r="F243" s="71">
        <f t="shared" si="44"/>
        <v>23696.199999999997</v>
      </c>
      <c r="G243" s="47">
        <f t="shared" si="45"/>
        <v>23696.199999999997</v>
      </c>
      <c r="H243" s="47">
        <f t="shared" si="46"/>
        <v>23696.199999999997</v>
      </c>
      <c r="I243" s="6">
        <v>220</v>
      </c>
      <c r="J243" s="45">
        <v>107.71</v>
      </c>
      <c r="K243" s="45">
        <v>107.71</v>
      </c>
      <c r="L243" s="6" t="s">
        <v>512</v>
      </c>
      <c r="M243" s="6" t="s">
        <v>2</v>
      </c>
      <c r="N243" s="6">
        <v>9</v>
      </c>
      <c r="O243" s="6"/>
      <c r="P243" s="6"/>
      <c r="Q243" s="6"/>
      <c r="R243" s="6"/>
      <c r="S243" s="84"/>
      <c r="T243" s="84"/>
      <c r="U243" s="6"/>
      <c r="V243" s="6"/>
      <c r="W243" s="6"/>
      <c r="X243" s="6"/>
      <c r="Y243" s="6"/>
      <c r="Z243" s="6"/>
      <c r="AA243" s="62">
        <v>2014</v>
      </c>
      <c r="AB243" s="6"/>
      <c r="AC243" s="6"/>
      <c r="AD243" s="43"/>
      <c r="AE243" s="6" t="s">
        <v>77</v>
      </c>
    </row>
    <row r="244" spans="1:31" s="2" customFormat="1" ht="15" hidden="1">
      <c r="A244" s="66" t="s">
        <v>562</v>
      </c>
      <c r="B244" s="6" t="s">
        <v>79</v>
      </c>
      <c r="C244" s="19">
        <v>25301</v>
      </c>
      <c r="D244" s="26">
        <v>25300154</v>
      </c>
      <c r="E244" s="77" t="s">
        <v>258</v>
      </c>
      <c r="F244" s="71">
        <f t="shared" si="44"/>
        <v>13835.8</v>
      </c>
      <c r="G244" s="47">
        <f t="shared" si="45"/>
        <v>13835.8</v>
      </c>
      <c r="H244" s="47">
        <f t="shared" si="46"/>
        <v>13835.8</v>
      </c>
      <c r="I244" s="6">
        <v>220</v>
      </c>
      <c r="J244" s="45">
        <v>62.89</v>
      </c>
      <c r="K244" s="45">
        <v>62.89</v>
      </c>
      <c r="L244" s="6" t="s">
        <v>512</v>
      </c>
      <c r="M244" s="6" t="s">
        <v>2</v>
      </c>
      <c r="N244" s="6">
        <v>9</v>
      </c>
      <c r="O244" s="6"/>
      <c r="P244" s="6"/>
      <c r="Q244" s="6"/>
      <c r="R244" s="6"/>
      <c r="S244" s="84"/>
      <c r="T244" s="84"/>
      <c r="U244" s="6"/>
      <c r="V244" s="6"/>
      <c r="W244" s="6"/>
      <c r="X244" s="6"/>
      <c r="Y244" s="6"/>
      <c r="Z244" s="6"/>
      <c r="AA244" s="62">
        <v>2014</v>
      </c>
      <c r="AB244" s="6"/>
      <c r="AC244" s="6"/>
      <c r="AD244" s="43"/>
      <c r="AE244" s="6" t="s">
        <v>77</v>
      </c>
    </row>
    <row r="245" spans="1:31" s="2" customFormat="1" ht="30" hidden="1">
      <c r="A245" s="66" t="s">
        <v>563</v>
      </c>
      <c r="B245" s="6" t="s">
        <v>79</v>
      </c>
      <c r="C245" s="19">
        <v>25301</v>
      </c>
      <c r="D245" s="26">
        <v>25300162</v>
      </c>
      <c r="E245" s="77" t="s">
        <v>330</v>
      </c>
      <c r="F245" s="71">
        <f t="shared" si="44"/>
        <v>62136.8</v>
      </c>
      <c r="G245" s="47">
        <f t="shared" si="45"/>
        <v>62136.8</v>
      </c>
      <c r="H245" s="47">
        <f t="shared" si="46"/>
        <v>62136.8</v>
      </c>
      <c r="I245" s="6">
        <v>220</v>
      </c>
      <c r="J245" s="45">
        <v>282.44</v>
      </c>
      <c r="K245" s="45">
        <v>282.44</v>
      </c>
      <c r="L245" s="6" t="s">
        <v>512</v>
      </c>
      <c r="M245" s="6" t="s">
        <v>2</v>
      </c>
      <c r="N245" s="6">
        <v>9</v>
      </c>
      <c r="O245" s="6"/>
      <c r="P245" s="6"/>
      <c r="Q245" s="6"/>
      <c r="R245" s="6"/>
      <c r="S245" s="84"/>
      <c r="T245" s="84"/>
      <c r="U245" s="6"/>
      <c r="V245" s="6"/>
      <c r="W245" s="6"/>
      <c r="X245" s="6"/>
      <c r="Y245" s="6"/>
      <c r="Z245" s="6"/>
      <c r="AA245" s="62">
        <v>2014</v>
      </c>
      <c r="AB245" s="6"/>
      <c r="AC245" s="6"/>
      <c r="AD245" s="43"/>
      <c r="AE245" s="6" t="s">
        <v>77</v>
      </c>
    </row>
    <row r="246" spans="1:31" s="2" customFormat="1" ht="45" hidden="1">
      <c r="A246" s="66" t="s">
        <v>564</v>
      </c>
      <c r="B246" s="6" t="s">
        <v>79</v>
      </c>
      <c r="C246" s="19">
        <v>25301</v>
      </c>
      <c r="D246" s="26">
        <v>25300181</v>
      </c>
      <c r="E246" s="77" t="s">
        <v>198</v>
      </c>
      <c r="F246" s="71">
        <f t="shared" si="44"/>
        <v>87100</v>
      </c>
      <c r="G246" s="47">
        <f t="shared" si="45"/>
        <v>87100</v>
      </c>
      <c r="H246" s="47">
        <f t="shared" si="46"/>
        <v>87100</v>
      </c>
      <c r="I246" s="6">
        <v>650</v>
      </c>
      <c r="J246" s="45">
        <v>134</v>
      </c>
      <c r="K246" s="45">
        <v>134</v>
      </c>
      <c r="L246" s="6" t="s">
        <v>512</v>
      </c>
      <c r="M246" s="6" t="s">
        <v>2</v>
      </c>
      <c r="N246" s="6">
        <v>9</v>
      </c>
      <c r="O246" s="6"/>
      <c r="P246" s="6"/>
      <c r="Q246" s="6"/>
      <c r="R246" s="6"/>
      <c r="S246" s="84"/>
      <c r="T246" s="84"/>
      <c r="U246" s="6"/>
      <c r="V246" s="6"/>
      <c r="W246" s="6"/>
      <c r="X246" s="6"/>
      <c r="Y246" s="6"/>
      <c r="Z246" s="6"/>
      <c r="AA246" s="62">
        <v>2014</v>
      </c>
      <c r="AB246" s="6"/>
      <c r="AC246" s="6"/>
      <c r="AD246" s="43"/>
      <c r="AE246" s="6" t="s">
        <v>77</v>
      </c>
    </row>
    <row r="247" spans="1:31" s="2" customFormat="1" ht="30" hidden="1">
      <c r="A247" s="66" t="s">
        <v>565</v>
      </c>
      <c r="B247" s="6" t="s">
        <v>79</v>
      </c>
      <c r="C247" s="19">
        <v>25301</v>
      </c>
      <c r="D247" s="26">
        <v>25300186</v>
      </c>
      <c r="E247" s="77" t="s">
        <v>259</v>
      </c>
      <c r="F247" s="71">
        <f t="shared" si="44"/>
        <v>33026.75</v>
      </c>
      <c r="G247" s="47">
        <f t="shared" si="45"/>
        <v>33026.75</v>
      </c>
      <c r="H247" s="47">
        <f t="shared" si="46"/>
        <v>33026.75</v>
      </c>
      <c r="I247" s="6">
        <v>425</v>
      </c>
      <c r="J247" s="45">
        <v>77.71</v>
      </c>
      <c r="K247" s="45">
        <v>77.71</v>
      </c>
      <c r="L247" s="6" t="s">
        <v>512</v>
      </c>
      <c r="M247" s="6" t="s">
        <v>2</v>
      </c>
      <c r="N247" s="6">
        <v>9</v>
      </c>
      <c r="O247" s="6"/>
      <c r="P247" s="6"/>
      <c r="Q247" s="6"/>
      <c r="R247" s="6"/>
      <c r="S247" s="84"/>
      <c r="T247" s="84"/>
      <c r="U247" s="6"/>
      <c r="V247" s="6"/>
      <c r="W247" s="6"/>
      <c r="X247" s="6"/>
      <c r="Y247" s="6"/>
      <c r="Z247" s="6"/>
      <c r="AA247" s="62">
        <v>2014</v>
      </c>
      <c r="AB247" s="6"/>
      <c r="AC247" s="6"/>
      <c r="AD247" s="43"/>
      <c r="AE247" s="6" t="s">
        <v>77</v>
      </c>
    </row>
    <row r="248" spans="1:31" s="2" customFormat="1" ht="15" hidden="1">
      <c r="A248" s="66" t="s">
        <v>566</v>
      </c>
      <c r="B248" s="6" t="s">
        <v>79</v>
      </c>
      <c r="C248" s="19">
        <v>25301</v>
      </c>
      <c r="D248" s="26">
        <v>25300191</v>
      </c>
      <c r="E248" s="77" t="s">
        <v>199</v>
      </c>
      <c r="F248" s="71">
        <f t="shared" si="44"/>
        <v>15444</v>
      </c>
      <c r="G248" s="47">
        <f t="shared" si="45"/>
        <v>15444</v>
      </c>
      <c r="H248" s="47">
        <f t="shared" si="46"/>
        <v>15444</v>
      </c>
      <c r="I248" s="6">
        <v>110</v>
      </c>
      <c r="J248" s="45">
        <v>140.4</v>
      </c>
      <c r="K248" s="45">
        <v>140.4</v>
      </c>
      <c r="L248" s="6" t="s">
        <v>512</v>
      </c>
      <c r="M248" s="6" t="s">
        <v>2</v>
      </c>
      <c r="N248" s="6">
        <v>9</v>
      </c>
      <c r="O248" s="6"/>
      <c r="P248" s="6"/>
      <c r="Q248" s="6"/>
      <c r="R248" s="6"/>
      <c r="S248" s="84"/>
      <c r="T248" s="84"/>
      <c r="U248" s="6"/>
      <c r="V248" s="6"/>
      <c r="W248" s="6"/>
      <c r="X248" s="6"/>
      <c r="Y248" s="6"/>
      <c r="Z248" s="6"/>
      <c r="AA248" s="62">
        <v>2014</v>
      </c>
      <c r="AB248" s="6"/>
      <c r="AC248" s="6"/>
      <c r="AD248" s="43"/>
      <c r="AE248" s="6" t="s">
        <v>77</v>
      </c>
    </row>
    <row r="249" spans="1:31" s="2" customFormat="1" ht="45" hidden="1">
      <c r="A249" s="66" t="s">
        <v>567</v>
      </c>
      <c r="B249" s="6" t="s">
        <v>79</v>
      </c>
      <c r="C249" s="19">
        <v>25301</v>
      </c>
      <c r="D249" s="26">
        <v>25300313</v>
      </c>
      <c r="E249" s="77" t="s">
        <v>331</v>
      </c>
      <c r="F249" s="71">
        <f t="shared" si="44"/>
        <v>11550</v>
      </c>
      <c r="G249" s="47">
        <f t="shared" si="45"/>
        <v>11550</v>
      </c>
      <c r="H249" s="47">
        <f t="shared" si="46"/>
        <v>11550</v>
      </c>
      <c r="I249" s="6">
        <v>55</v>
      </c>
      <c r="J249" s="45">
        <v>210</v>
      </c>
      <c r="K249" s="45">
        <v>210</v>
      </c>
      <c r="L249" s="6" t="s">
        <v>512</v>
      </c>
      <c r="M249" s="6" t="s">
        <v>2</v>
      </c>
      <c r="N249" s="6">
        <v>9</v>
      </c>
      <c r="O249" s="6"/>
      <c r="P249" s="6"/>
      <c r="Q249" s="6"/>
      <c r="R249" s="6"/>
      <c r="S249" s="84"/>
      <c r="T249" s="84"/>
      <c r="U249" s="6"/>
      <c r="V249" s="6"/>
      <c r="W249" s="6"/>
      <c r="X249" s="6"/>
      <c r="Y249" s="6"/>
      <c r="Z249" s="6"/>
      <c r="AA249" s="62">
        <v>2014</v>
      </c>
      <c r="AB249" s="6"/>
      <c r="AC249" s="6"/>
      <c r="AD249" s="43"/>
      <c r="AE249" s="6" t="s">
        <v>77</v>
      </c>
    </row>
    <row r="250" spans="1:31" s="2" customFormat="1" ht="15" hidden="1">
      <c r="A250" s="66" t="s">
        <v>568</v>
      </c>
      <c r="B250" s="6" t="s">
        <v>79</v>
      </c>
      <c r="C250" s="19">
        <v>25301</v>
      </c>
      <c r="D250" s="26">
        <v>25300336</v>
      </c>
      <c r="E250" s="77" t="s">
        <v>200</v>
      </c>
      <c r="F250" s="71">
        <f t="shared" si="44"/>
        <v>5548.4</v>
      </c>
      <c r="G250" s="47">
        <f t="shared" si="45"/>
        <v>5548.4</v>
      </c>
      <c r="H250" s="47">
        <f t="shared" si="46"/>
        <v>5548.4</v>
      </c>
      <c r="I250" s="6">
        <v>220</v>
      </c>
      <c r="J250" s="45">
        <v>25.22</v>
      </c>
      <c r="K250" s="45">
        <v>25.22</v>
      </c>
      <c r="L250" s="6" t="s">
        <v>512</v>
      </c>
      <c r="M250" s="6" t="s">
        <v>2</v>
      </c>
      <c r="N250" s="6">
        <v>9</v>
      </c>
      <c r="O250" s="6"/>
      <c r="P250" s="6"/>
      <c r="Q250" s="6"/>
      <c r="R250" s="6"/>
      <c r="S250" s="84"/>
      <c r="T250" s="84"/>
      <c r="U250" s="6"/>
      <c r="V250" s="6"/>
      <c r="W250" s="6"/>
      <c r="X250" s="6"/>
      <c r="Y250" s="6"/>
      <c r="Z250" s="6"/>
      <c r="AA250" s="62">
        <v>2014</v>
      </c>
      <c r="AB250" s="6"/>
      <c r="AC250" s="6"/>
      <c r="AD250" s="43"/>
      <c r="AE250" s="6" t="s">
        <v>77</v>
      </c>
    </row>
    <row r="251" spans="1:31" s="2" customFormat="1" ht="30" hidden="1">
      <c r="A251" s="66" t="s">
        <v>569</v>
      </c>
      <c r="B251" s="6" t="s">
        <v>79</v>
      </c>
      <c r="C251" s="19">
        <v>25301</v>
      </c>
      <c r="D251" s="26">
        <v>25300346</v>
      </c>
      <c r="E251" s="77" t="s">
        <v>201</v>
      </c>
      <c r="F251" s="71">
        <f t="shared" si="44"/>
        <v>36118.4</v>
      </c>
      <c r="G251" s="47">
        <f t="shared" si="45"/>
        <v>36118.4</v>
      </c>
      <c r="H251" s="47">
        <f t="shared" si="46"/>
        <v>36118.4</v>
      </c>
      <c r="I251" s="6">
        <v>160</v>
      </c>
      <c r="J251" s="45">
        <v>225.74</v>
      </c>
      <c r="K251" s="45">
        <v>225.74</v>
      </c>
      <c r="L251" s="6" t="s">
        <v>512</v>
      </c>
      <c r="M251" s="6" t="s">
        <v>2</v>
      </c>
      <c r="N251" s="6">
        <v>9</v>
      </c>
      <c r="O251" s="6"/>
      <c r="P251" s="6"/>
      <c r="Q251" s="6"/>
      <c r="R251" s="6"/>
      <c r="S251" s="84"/>
      <c r="T251" s="84"/>
      <c r="U251" s="6"/>
      <c r="V251" s="6"/>
      <c r="W251" s="6"/>
      <c r="X251" s="6"/>
      <c r="Y251" s="6"/>
      <c r="Z251" s="6"/>
      <c r="AA251" s="62">
        <v>2014</v>
      </c>
      <c r="AB251" s="6"/>
      <c r="AC251" s="6"/>
      <c r="AD251" s="43"/>
      <c r="AE251" s="6" t="s">
        <v>77</v>
      </c>
    </row>
    <row r="252" spans="1:31" s="2" customFormat="1" ht="30" hidden="1">
      <c r="A252" s="66" t="s">
        <v>570</v>
      </c>
      <c r="B252" s="6" t="s">
        <v>79</v>
      </c>
      <c r="C252" s="19">
        <v>25301</v>
      </c>
      <c r="D252" s="12">
        <v>25300377</v>
      </c>
      <c r="E252" s="77" t="s">
        <v>202</v>
      </c>
      <c r="F252" s="71">
        <f t="shared" si="44"/>
        <v>7672.5</v>
      </c>
      <c r="G252" s="47">
        <f t="shared" si="45"/>
        <v>7672.5</v>
      </c>
      <c r="H252" s="47">
        <f t="shared" si="46"/>
        <v>7672.5</v>
      </c>
      <c r="I252" s="6">
        <v>225</v>
      </c>
      <c r="J252" s="45">
        <v>34.1</v>
      </c>
      <c r="K252" s="45">
        <v>34.1</v>
      </c>
      <c r="L252" s="6" t="s">
        <v>512</v>
      </c>
      <c r="M252" s="6" t="s">
        <v>2</v>
      </c>
      <c r="N252" s="6">
        <v>9</v>
      </c>
      <c r="O252" s="6"/>
      <c r="P252" s="6"/>
      <c r="Q252" s="6"/>
      <c r="R252" s="6"/>
      <c r="S252" s="84"/>
      <c r="T252" s="84"/>
      <c r="U252" s="6"/>
      <c r="V252" s="6"/>
      <c r="W252" s="6"/>
      <c r="X252" s="6"/>
      <c r="Y252" s="6"/>
      <c r="Z252" s="6"/>
      <c r="AA252" s="62">
        <v>2014</v>
      </c>
      <c r="AB252" s="6"/>
      <c r="AC252" s="6"/>
      <c r="AD252" s="43"/>
      <c r="AE252" s="6" t="s">
        <v>77</v>
      </c>
    </row>
    <row r="253" spans="1:31" s="2" customFormat="1" ht="45" hidden="1">
      <c r="A253" s="66" t="s">
        <v>571</v>
      </c>
      <c r="B253" s="6" t="s">
        <v>79</v>
      </c>
      <c r="C253" s="19">
        <v>25301</v>
      </c>
      <c r="D253" s="26">
        <v>25300404</v>
      </c>
      <c r="E253" s="77" t="s">
        <v>412</v>
      </c>
      <c r="F253" s="71">
        <f t="shared" si="44"/>
        <v>14040</v>
      </c>
      <c r="G253" s="47">
        <f t="shared" si="45"/>
        <v>14040</v>
      </c>
      <c r="H253" s="47">
        <f t="shared" si="46"/>
        <v>14040</v>
      </c>
      <c r="I253" s="6">
        <v>225</v>
      </c>
      <c r="J253" s="45">
        <v>62.4</v>
      </c>
      <c r="K253" s="45">
        <v>62.4</v>
      </c>
      <c r="L253" s="6" t="s">
        <v>512</v>
      </c>
      <c r="M253" s="6" t="s">
        <v>2</v>
      </c>
      <c r="N253" s="6">
        <v>9</v>
      </c>
      <c r="O253" s="6"/>
      <c r="P253" s="6"/>
      <c r="Q253" s="6"/>
      <c r="R253" s="6"/>
      <c r="S253" s="84"/>
      <c r="T253" s="84"/>
      <c r="U253" s="6"/>
      <c r="V253" s="6"/>
      <c r="W253" s="6"/>
      <c r="X253" s="6"/>
      <c r="Y253" s="6"/>
      <c r="Z253" s="6"/>
      <c r="AA253" s="62">
        <v>2014</v>
      </c>
      <c r="AB253" s="6"/>
      <c r="AC253" s="6"/>
      <c r="AD253" s="43"/>
      <c r="AE253" s="6" t="s">
        <v>77</v>
      </c>
    </row>
    <row r="254" spans="1:31" s="2" customFormat="1" ht="30" hidden="1">
      <c r="A254" s="66" t="s">
        <v>572</v>
      </c>
      <c r="B254" s="6" t="s">
        <v>79</v>
      </c>
      <c r="C254" s="19">
        <v>25301</v>
      </c>
      <c r="D254" s="26">
        <v>25300402</v>
      </c>
      <c r="E254" s="77" t="s">
        <v>203</v>
      </c>
      <c r="F254" s="71">
        <f t="shared" si="44"/>
        <v>19650</v>
      </c>
      <c r="G254" s="47">
        <f t="shared" si="45"/>
        <v>19650</v>
      </c>
      <c r="H254" s="47">
        <f t="shared" si="46"/>
        <v>19650</v>
      </c>
      <c r="I254" s="6">
        <v>500</v>
      </c>
      <c r="J254" s="45">
        <v>39.3</v>
      </c>
      <c r="K254" s="45">
        <v>39.3</v>
      </c>
      <c r="L254" s="6" t="s">
        <v>512</v>
      </c>
      <c r="M254" s="6" t="s">
        <v>2</v>
      </c>
      <c r="N254" s="6">
        <v>9</v>
      </c>
      <c r="O254" s="6"/>
      <c r="P254" s="6"/>
      <c r="Q254" s="6"/>
      <c r="R254" s="6"/>
      <c r="S254" s="84"/>
      <c r="T254" s="84"/>
      <c r="U254" s="6"/>
      <c r="V254" s="6"/>
      <c r="W254" s="6"/>
      <c r="X254" s="6"/>
      <c r="Y254" s="6"/>
      <c r="Z254" s="6"/>
      <c r="AA254" s="62">
        <v>2014</v>
      </c>
      <c r="AB254" s="6"/>
      <c r="AC254" s="6"/>
      <c r="AD254" s="43"/>
      <c r="AE254" s="6" t="s">
        <v>77</v>
      </c>
    </row>
    <row r="255" spans="1:31" s="2" customFormat="1" ht="15" hidden="1">
      <c r="A255" s="66" t="s">
        <v>573</v>
      </c>
      <c r="B255" s="6" t="s">
        <v>79</v>
      </c>
      <c r="C255" s="19">
        <v>25301</v>
      </c>
      <c r="D255" s="26">
        <v>25300403</v>
      </c>
      <c r="E255" s="77" t="s">
        <v>204</v>
      </c>
      <c r="F255" s="71">
        <f t="shared" si="44"/>
        <v>3062.5</v>
      </c>
      <c r="G255" s="47">
        <f t="shared" si="45"/>
        <v>3062.5</v>
      </c>
      <c r="H255" s="47">
        <f t="shared" si="46"/>
        <v>3062.5</v>
      </c>
      <c r="I255" s="6">
        <v>125</v>
      </c>
      <c r="J255" s="45">
        <v>24.5</v>
      </c>
      <c r="K255" s="45">
        <v>24.5</v>
      </c>
      <c r="L255" s="6" t="s">
        <v>512</v>
      </c>
      <c r="M255" s="6" t="s">
        <v>2</v>
      </c>
      <c r="N255" s="6">
        <v>9</v>
      </c>
      <c r="O255" s="6"/>
      <c r="P255" s="6"/>
      <c r="Q255" s="6"/>
      <c r="R255" s="6"/>
      <c r="S255" s="84"/>
      <c r="T255" s="84"/>
      <c r="U255" s="6"/>
      <c r="V255" s="6"/>
      <c r="W255" s="6"/>
      <c r="X255" s="6"/>
      <c r="Y255" s="6"/>
      <c r="Z255" s="6"/>
      <c r="AA255" s="62">
        <v>2014</v>
      </c>
      <c r="AB255" s="6"/>
      <c r="AC255" s="6"/>
      <c r="AD255" s="43"/>
      <c r="AE255" s="6" t="s">
        <v>77</v>
      </c>
    </row>
    <row r="256" spans="1:31" s="2" customFormat="1" ht="30" hidden="1">
      <c r="A256" s="66" t="s">
        <v>574</v>
      </c>
      <c r="B256" s="6" t="s">
        <v>79</v>
      </c>
      <c r="C256" s="19">
        <v>25301</v>
      </c>
      <c r="D256" s="26">
        <v>25300404</v>
      </c>
      <c r="E256" s="77" t="s">
        <v>332</v>
      </c>
      <c r="F256" s="71">
        <f t="shared" si="44"/>
        <v>7331.25</v>
      </c>
      <c r="G256" s="47">
        <f t="shared" si="45"/>
        <v>7331.25</v>
      </c>
      <c r="H256" s="47">
        <f t="shared" si="46"/>
        <v>7331.25</v>
      </c>
      <c r="I256" s="6">
        <v>125</v>
      </c>
      <c r="J256" s="45">
        <v>58.65</v>
      </c>
      <c r="K256" s="45">
        <v>58.65</v>
      </c>
      <c r="L256" s="6" t="s">
        <v>512</v>
      </c>
      <c r="M256" s="6" t="s">
        <v>2</v>
      </c>
      <c r="N256" s="6">
        <v>9</v>
      </c>
      <c r="O256" s="6"/>
      <c r="P256" s="6"/>
      <c r="Q256" s="6"/>
      <c r="R256" s="6"/>
      <c r="S256" s="84"/>
      <c r="T256" s="84"/>
      <c r="U256" s="6"/>
      <c r="V256" s="6"/>
      <c r="W256" s="6"/>
      <c r="X256" s="6"/>
      <c r="Y256" s="6"/>
      <c r="Z256" s="6"/>
      <c r="AA256" s="62">
        <v>2014</v>
      </c>
      <c r="AB256" s="6"/>
      <c r="AC256" s="6"/>
      <c r="AD256" s="43"/>
      <c r="AE256" s="6" t="s">
        <v>77</v>
      </c>
    </row>
    <row r="257" spans="1:31" s="2" customFormat="1" ht="15" hidden="1">
      <c r="A257" s="66" t="s">
        <v>575</v>
      </c>
      <c r="B257" s="6" t="s">
        <v>79</v>
      </c>
      <c r="C257" s="19">
        <v>25301</v>
      </c>
      <c r="D257" s="26">
        <v>25300447</v>
      </c>
      <c r="E257" s="77" t="s">
        <v>205</v>
      </c>
      <c r="F257" s="71">
        <f t="shared" si="44"/>
        <v>577.5</v>
      </c>
      <c r="G257" s="47">
        <f t="shared" si="45"/>
        <v>577.5</v>
      </c>
      <c r="H257" s="47">
        <f t="shared" si="46"/>
        <v>577.5</v>
      </c>
      <c r="I257" s="6">
        <v>15</v>
      </c>
      <c r="J257" s="45">
        <v>38.5</v>
      </c>
      <c r="K257" s="45">
        <v>38.5</v>
      </c>
      <c r="L257" s="6" t="s">
        <v>512</v>
      </c>
      <c r="M257" s="6" t="s">
        <v>2</v>
      </c>
      <c r="N257" s="6">
        <v>9</v>
      </c>
      <c r="O257" s="6"/>
      <c r="P257" s="6"/>
      <c r="Q257" s="6"/>
      <c r="R257" s="6"/>
      <c r="S257" s="84"/>
      <c r="T257" s="84"/>
      <c r="U257" s="6"/>
      <c r="V257" s="6"/>
      <c r="W257" s="6"/>
      <c r="X257" s="6"/>
      <c r="Y257" s="6"/>
      <c r="Z257" s="6"/>
      <c r="AA257" s="62">
        <v>2014</v>
      </c>
      <c r="AB257" s="6"/>
      <c r="AC257" s="6"/>
      <c r="AD257" s="43"/>
      <c r="AE257" s="6" t="s">
        <v>77</v>
      </c>
    </row>
    <row r="258" spans="1:31" s="2" customFormat="1" ht="15" hidden="1">
      <c r="A258" s="66" t="s">
        <v>576</v>
      </c>
      <c r="B258" s="6" t="s">
        <v>79</v>
      </c>
      <c r="C258" s="19">
        <v>25301</v>
      </c>
      <c r="D258" s="12">
        <v>25300446</v>
      </c>
      <c r="E258" s="77" t="s">
        <v>206</v>
      </c>
      <c r="F258" s="71">
        <f t="shared" si="44"/>
        <v>118332</v>
      </c>
      <c r="G258" s="47">
        <f t="shared" si="45"/>
        <v>118332</v>
      </c>
      <c r="H258" s="47">
        <f t="shared" si="46"/>
        <v>118332</v>
      </c>
      <c r="I258" s="6">
        <v>600</v>
      </c>
      <c r="J258" s="45">
        <v>197.22</v>
      </c>
      <c r="K258" s="45">
        <v>197.22</v>
      </c>
      <c r="L258" s="6" t="s">
        <v>512</v>
      </c>
      <c r="M258" s="6" t="s">
        <v>2</v>
      </c>
      <c r="N258" s="6">
        <v>9</v>
      </c>
      <c r="O258" s="6"/>
      <c r="P258" s="6"/>
      <c r="Q258" s="6"/>
      <c r="R258" s="6"/>
      <c r="S258" s="84"/>
      <c r="T258" s="84"/>
      <c r="U258" s="6"/>
      <c r="V258" s="6"/>
      <c r="W258" s="6"/>
      <c r="X258" s="6"/>
      <c r="Y258" s="6"/>
      <c r="Z258" s="6"/>
      <c r="AA258" s="62">
        <v>2014</v>
      </c>
      <c r="AB258" s="6"/>
      <c r="AC258" s="6"/>
      <c r="AD258" s="43"/>
      <c r="AE258" s="6" t="s">
        <v>77</v>
      </c>
    </row>
    <row r="259" spans="1:31" s="2" customFormat="1" ht="30" hidden="1">
      <c r="A259" s="66" t="s">
        <v>577</v>
      </c>
      <c r="B259" s="6" t="s">
        <v>79</v>
      </c>
      <c r="C259" s="19">
        <v>25301</v>
      </c>
      <c r="D259" s="12">
        <v>25300493</v>
      </c>
      <c r="E259" s="77" t="s">
        <v>260</v>
      </c>
      <c r="F259" s="71">
        <f t="shared" si="44"/>
        <v>61650</v>
      </c>
      <c r="G259" s="47">
        <f t="shared" si="45"/>
        <v>61650</v>
      </c>
      <c r="H259" s="47">
        <f t="shared" si="46"/>
        <v>61650</v>
      </c>
      <c r="I259" s="6">
        <v>225</v>
      </c>
      <c r="J259" s="45">
        <v>274</v>
      </c>
      <c r="K259" s="45">
        <v>274</v>
      </c>
      <c r="L259" s="6" t="s">
        <v>512</v>
      </c>
      <c r="M259" s="6" t="s">
        <v>2</v>
      </c>
      <c r="N259" s="6">
        <v>9</v>
      </c>
      <c r="O259" s="6"/>
      <c r="P259" s="6"/>
      <c r="Q259" s="6"/>
      <c r="R259" s="6"/>
      <c r="S259" s="84"/>
      <c r="T259" s="84"/>
      <c r="U259" s="6"/>
      <c r="V259" s="6"/>
      <c r="W259" s="6"/>
      <c r="X259" s="6"/>
      <c r="Y259" s="6"/>
      <c r="Z259" s="6"/>
      <c r="AA259" s="62">
        <v>2014</v>
      </c>
      <c r="AB259" s="6"/>
      <c r="AC259" s="6"/>
      <c r="AD259" s="43"/>
      <c r="AE259" s="6" t="s">
        <v>77</v>
      </c>
    </row>
    <row r="260" spans="1:31" s="2" customFormat="1" ht="30" hidden="1">
      <c r="A260" s="66" t="s">
        <v>578</v>
      </c>
      <c r="B260" s="6" t="s">
        <v>79</v>
      </c>
      <c r="C260" s="19">
        <v>25301</v>
      </c>
      <c r="D260" s="12">
        <v>25300535</v>
      </c>
      <c r="E260" s="77" t="s">
        <v>333</v>
      </c>
      <c r="F260" s="71">
        <f t="shared" si="44"/>
        <v>12555</v>
      </c>
      <c r="G260" s="47">
        <f t="shared" si="45"/>
        <v>12555</v>
      </c>
      <c r="H260" s="47">
        <f t="shared" si="46"/>
        <v>12555</v>
      </c>
      <c r="I260" s="6">
        <v>225</v>
      </c>
      <c r="J260" s="45">
        <v>55.8</v>
      </c>
      <c r="K260" s="45">
        <v>55.8</v>
      </c>
      <c r="L260" s="6" t="s">
        <v>512</v>
      </c>
      <c r="M260" s="6" t="s">
        <v>2</v>
      </c>
      <c r="N260" s="6">
        <v>9</v>
      </c>
      <c r="O260" s="6"/>
      <c r="P260" s="6"/>
      <c r="Q260" s="6"/>
      <c r="R260" s="6"/>
      <c r="S260" s="84"/>
      <c r="T260" s="84"/>
      <c r="U260" s="6"/>
      <c r="V260" s="6"/>
      <c r="W260" s="6"/>
      <c r="X260" s="6"/>
      <c r="Y260" s="6"/>
      <c r="Z260" s="6"/>
      <c r="AA260" s="62">
        <v>2014</v>
      </c>
      <c r="AB260" s="6"/>
      <c r="AC260" s="6"/>
      <c r="AD260" s="43"/>
      <c r="AE260" s="6" t="s">
        <v>77</v>
      </c>
    </row>
    <row r="261" spans="1:31" s="2" customFormat="1" ht="45" hidden="1">
      <c r="A261" s="66" t="s">
        <v>579</v>
      </c>
      <c r="B261" s="6" t="s">
        <v>79</v>
      </c>
      <c r="C261" s="19">
        <v>25301</v>
      </c>
      <c r="D261" s="12">
        <v>25300535</v>
      </c>
      <c r="E261" s="77" t="s">
        <v>207</v>
      </c>
      <c r="F261" s="71">
        <f t="shared" si="44"/>
        <v>51176.25</v>
      </c>
      <c r="G261" s="47">
        <f t="shared" si="45"/>
        <v>51176.25</v>
      </c>
      <c r="H261" s="47">
        <f t="shared" si="46"/>
        <v>51176.25</v>
      </c>
      <c r="I261" s="6">
        <v>225</v>
      </c>
      <c r="J261" s="45">
        <v>227.45</v>
      </c>
      <c r="K261" s="45">
        <v>227.45</v>
      </c>
      <c r="L261" s="6" t="s">
        <v>512</v>
      </c>
      <c r="M261" s="6" t="s">
        <v>2</v>
      </c>
      <c r="N261" s="6">
        <v>9</v>
      </c>
      <c r="O261" s="6"/>
      <c r="P261" s="6"/>
      <c r="Q261" s="6"/>
      <c r="R261" s="6"/>
      <c r="S261" s="84"/>
      <c r="T261" s="84"/>
      <c r="U261" s="6"/>
      <c r="V261" s="6"/>
      <c r="W261" s="6"/>
      <c r="X261" s="6"/>
      <c r="Y261" s="6"/>
      <c r="Z261" s="6"/>
      <c r="AA261" s="62">
        <v>2014</v>
      </c>
      <c r="AB261" s="6"/>
      <c r="AC261" s="6"/>
      <c r="AD261" s="43"/>
      <c r="AE261" s="6" t="s">
        <v>77</v>
      </c>
    </row>
    <row r="262" spans="1:31" s="2" customFormat="1" ht="30" hidden="1">
      <c r="A262" s="66" t="s">
        <v>580</v>
      </c>
      <c r="B262" s="6" t="s">
        <v>79</v>
      </c>
      <c r="C262" s="19">
        <v>25301</v>
      </c>
      <c r="D262" s="12">
        <v>25300543</v>
      </c>
      <c r="E262" s="77" t="s">
        <v>334</v>
      </c>
      <c r="F262" s="71">
        <f t="shared" si="44"/>
        <v>8493.75</v>
      </c>
      <c r="G262" s="47">
        <f t="shared" si="45"/>
        <v>8493.75</v>
      </c>
      <c r="H262" s="47">
        <f t="shared" si="46"/>
        <v>8493.75</v>
      </c>
      <c r="I262" s="6">
        <v>225</v>
      </c>
      <c r="J262" s="45">
        <v>37.75</v>
      </c>
      <c r="K262" s="45">
        <v>37.75</v>
      </c>
      <c r="L262" s="6" t="s">
        <v>512</v>
      </c>
      <c r="M262" s="6" t="s">
        <v>2</v>
      </c>
      <c r="N262" s="6">
        <v>9</v>
      </c>
      <c r="O262" s="6"/>
      <c r="P262" s="6"/>
      <c r="Q262" s="6"/>
      <c r="R262" s="6"/>
      <c r="S262" s="84"/>
      <c r="T262" s="84"/>
      <c r="U262" s="6"/>
      <c r="V262" s="6"/>
      <c r="W262" s="6"/>
      <c r="X262" s="6"/>
      <c r="Y262" s="6"/>
      <c r="Z262" s="6"/>
      <c r="AA262" s="62">
        <v>2014</v>
      </c>
      <c r="AB262" s="6"/>
      <c r="AC262" s="6"/>
      <c r="AD262" s="43"/>
      <c r="AE262" s="6" t="s">
        <v>77</v>
      </c>
    </row>
    <row r="263" spans="1:31" s="2" customFormat="1" ht="15" hidden="1">
      <c r="A263" s="66" t="s">
        <v>581</v>
      </c>
      <c r="B263" s="6" t="s">
        <v>79</v>
      </c>
      <c r="C263" s="19">
        <v>25301</v>
      </c>
      <c r="D263" s="26">
        <v>25300553</v>
      </c>
      <c r="E263" s="77" t="s">
        <v>208</v>
      </c>
      <c r="F263" s="71">
        <f t="shared" si="44"/>
        <v>12717</v>
      </c>
      <c r="G263" s="47">
        <f t="shared" si="45"/>
        <v>12717</v>
      </c>
      <c r="H263" s="47">
        <f t="shared" si="46"/>
        <v>12717</v>
      </c>
      <c r="I263" s="6">
        <v>225</v>
      </c>
      <c r="J263" s="45">
        <v>56.52</v>
      </c>
      <c r="K263" s="45">
        <v>56.52</v>
      </c>
      <c r="L263" s="6" t="s">
        <v>512</v>
      </c>
      <c r="M263" s="6" t="s">
        <v>2</v>
      </c>
      <c r="N263" s="6">
        <v>9</v>
      </c>
      <c r="O263" s="6"/>
      <c r="P263" s="6"/>
      <c r="Q263" s="6"/>
      <c r="R263" s="6"/>
      <c r="S263" s="84"/>
      <c r="T263" s="84"/>
      <c r="U263" s="6"/>
      <c r="V263" s="6"/>
      <c r="W263" s="6"/>
      <c r="X263" s="6"/>
      <c r="Y263" s="6"/>
      <c r="Z263" s="6"/>
      <c r="AA263" s="62">
        <v>2014</v>
      </c>
      <c r="AB263" s="6"/>
      <c r="AC263" s="6"/>
      <c r="AD263" s="43"/>
      <c r="AE263" s="6" t="s">
        <v>77</v>
      </c>
    </row>
    <row r="264" spans="1:31" s="2" customFormat="1" ht="15" hidden="1">
      <c r="A264" s="66" t="s">
        <v>582</v>
      </c>
      <c r="B264" s="6" t="s">
        <v>79</v>
      </c>
      <c r="C264" s="19">
        <v>25301</v>
      </c>
      <c r="D264" s="26">
        <v>25300553</v>
      </c>
      <c r="E264" s="77" t="s">
        <v>209</v>
      </c>
      <c r="F264" s="71">
        <f t="shared" si="44"/>
        <v>35374.5</v>
      </c>
      <c r="G264" s="47">
        <f t="shared" si="45"/>
        <v>35374.5</v>
      </c>
      <c r="H264" s="47">
        <f t="shared" si="46"/>
        <v>35374.5</v>
      </c>
      <c r="I264" s="6">
        <v>225</v>
      </c>
      <c r="J264" s="45">
        <v>157.22</v>
      </c>
      <c r="K264" s="45">
        <v>157.22</v>
      </c>
      <c r="L264" s="6" t="s">
        <v>512</v>
      </c>
      <c r="M264" s="6" t="s">
        <v>2</v>
      </c>
      <c r="N264" s="6">
        <v>9</v>
      </c>
      <c r="O264" s="6"/>
      <c r="P264" s="6"/>
      <c r="Q264" s="6"/>
      <c r="R264" s="6"/>
      <c r="S264" s="84"/>
      <c r="T264" s="84"/>
      <c r="U264" s="6"/>
      <c r="V264" s="6"/>
      <c r="W264" s="6"/>
      <c r="X264" s="6"/>
      <c r="Y264" s="6"/>
      <c r="Z264" s="6"/>
      <c r="AA264" s="62">
        <v>2014</v>
      </c>
      <c r="AB264" s="6"/>
      <c r="AC264" s="6"/>
      <c r="AD264" s="43"/>
      <c r="AE264" s="6" t="s">
        <v>77</v>
      </c>
    </row>
    <row r="265" spans="1:31" s="2" customFormat="1" ht="30" hidden="1">
      <c r="A265" s="66" t="s">
        <v>583</v>
      </c>
      <c r="B265" s="6" t="s">
        <v>79</v>
      </c>
      <c r="C265" s="19">
        <v>25301</v>
      </c>
      <c r="D265" s="26">
        <v>25300553</v>
      </c>
      <c r="E265" s="77" t="s">
        <v>335</v>
      </c>
      <c r="F265" s="71">
        <f t="shared" si="44"/>
        <v>39388.5</v>
      </c>
      <c r="G265" s="47">
        <f t="shared" si="45"/>
        <v>39388.5</v>
      </c>
      <c r="H265" s="47">
        <f t="shared" si="46"/>
        <v>39388.5</v>
      </c>
      <c r="I265" s="6">
        <v>225</v>
      </c>
      <c r="J265" s="45">
        <v>175.06</v>
      </c>
      <c r="K265" s="45">
        <v>175.06</v>
      </c>
      <c r="L265" s="6" t="s">
        <v>512</v>
      </c>
      <c r="M265" s="6" t="s">
        <v>2</v>
      </c>
      <c r="N265" s="6">
        <v>9</v>
      </c>
      <c r="O265" s="6"/>
      <c r="P265" s="6"/>
      <c r="Q265" s="6"/>
      <c r="R265" s="6"/>
      <c r="S265" s="84"/>
      <c r="T265" s="84"/>
      <c r="U265" s="6"/>
      <c r="V265" s="6"/>
      <c r="W265" s="6"/>
      <c r="X265" s="6"/>
      <c r="Y265" s="6"/>
      <c r="Z265" s="6"/>
      <c r="AA265" s="62">
        <v>2014</v>
      </c>
      <c r="AB265" s="6"/>
      <c r="AC265" s="6"/>
      <c r="AD265" s="43"/>
      <c r="AE265" s="6" t="s">
        <v>77</v>
      </c>
    </row>
    <row r="266" spans="1:31" s="2" customFormat="1" ht="45" hidden="1">
      <c r="A266" s="66" t="s">
        <v>584</v>
      </c>
      <c r="B266" s="6" t="s">
        <v>79</v>
      </c>
      <c r="C266" s="19">
        <v>25301</v>
      </c>
      <c r="D266" s="26">
        <v>25300663</v>
      </c>
      <c r="E266" s="77" t="s">
        <v>336</v>
      </c>
      <c r="F266" s="71">
        <f t="shared" si="44"/>
        <v>9213.75</v>
      </c>
      <c r="G266" s="47">
        <f t="shared" si="45"/>
        <v>9213.75</v>
      </c>
      <c r="H266" s="47">
        <f t="shared" si="46"/>
        <v>9213.75</v>
      </c>
      <c r="I266" s="6">
        <v>225</v>
      </c>
      <c r="J266" s="45">
        <v>40.95</v>
      </c>
      <c r="K266" s="45">
        <v>40.95</v>
      </c>
      <c r="L266" s="6" t="s">
        <v>512</v>
      </c>
      <c r="M266" s="6" t="s">
        <v>2</v>
      </c>
      <c r="N266" s="6">
        <v>9</v>
      </c>
      <c r="O266" s="6"/>
      <c r="P266" s="6"/>
      <c r="Q266" s="6"/>
      <c r="R266" s="6"/>
      <c r="S266" s="84"/>
      <c r="T266" s="84"/>
      <c r="U266" s="6"/>
      <c r="V266" s="6"/>
      <c r="W266" s="6"/>
      <c r="X266" s="6"/>
      <c r="Y266" s="6"/>
      <c r="Z266" s="6"/>
      <c r="AA266" s="62">
        <v>2014</v>
      </c>
      <c r="AB266" s="6"/>
      <c r="AC266" s="6"/>
      <c r="AD266" s="43"/>
      <c r="AE266" s="6" t="s">
        <v>77</v>
      </c>
    </row>
    <row r="267" spans="1:31" s="2" customFormat="1" ht="15" hidden="1">
      <c r="A267" s="66" t="s">
        <v>585</v>
      </c>
      <c r="B267" s="6" t="s">
        <v>79</v>
      </c>
      <c r="C267" s="19">
        <v>25301</v>
      </c>
      <c r="D267" s="26">
        <v>25300688</v>
      </c>
      <c r="E267" s="77" t="s">
        <v>337</v>
      </c>
      <c r="F267" s="71">
        <f t="shared" si="44"/>
        <v>23861.25</v>
      </c>
      <c r="G267" s="47">
        <f t="shared" si="45"/>
        <v>23861.25</v>
      </c>
      <c r="H267" s="47">
        <f t="shared" si="46"/>
        <v>23861.25</v>
      </c>
      <c r="I267" s="6">
        <v>225</v>
      </c>
      <c r="J267" s="45">
        <v>106.05</v>
      </c>
      <c r="K267" s="45">
        <v>106.05</v>
      </c>
      <c r="L267" s="6" t="s">
        <v>512</v>
      </c>
      <c r="M267" s="6" t="s">
        <v>2</v>
      </c>
      <c r="N267" s="6">
        <v>9</v>
      </c>
      <c r="O267" s="6"/>
      <c r="P267" s="6"/>
      <c r="Q267" s="6"/>
      <c r="R267" s="6"/>
      <c r="S267" s="84"/>
      <c r="T267" s="84"/>
      <c r="U267" s="6"/>
      <c r="V267" s="6"/>
      <c r="W267" s="6"/>
      <c r="X267" s="6"/>
      <c r="Y267" s="6"/>
      <c r="Z267" s="6"/>
      <c r="AA267" s="62">
        <v>2014</v>
      </c>
      <c r="AB267" s="6"/>
      <c r="AC267" s="6"/>
      <c r="AD267" s="43"/>
      <c r="AE267" s="6" t="s">
        <v>77</v>
      </c>
    </row>
    <row r="268" spans="1:31" s="2" customFormat="1" ht="30" hidden="1">
      <c r="A268" s="66" t="s">
        <v>586</v>
      </c>
      <c r="B268" s="6" t="s">
        <v>79</v>
      </c>
      <c r="C268" s="19">
        <v>25301</v>
      </c>
      <c r="D268" s="26">
        <v>25300690</v>
      </c>
      <c r="E268" s="77" t="s">
        <v>338</v>
      </c>
      <c r="F268" s="71">
        <f t="shared" si="44"/>
        <v>74164.5</v>
      </c>
      <c r="G268" s="47">
        <f t="shared" si="45"/>
        <v>74164.5</v>
      </c>
      <c r="H268" s="47">
        <f t="shared" si="46"/>
        <v>74164.5</v>
      </c>
      <c r="I268" s="6">
        <v>225</v>
      </c>
      <c r="J268" s="45">
        <v>329.62</v>
      </c>
      <c r="K268" s="45">
        <v>329.62</v>
      </c>
      <c r="L268" s="6" t="s">
        <v>512</v>
      </c>
      <c r="M268" s="6" t="s">
        <v>2</v>
      </c>
      <c r="N268" s="6">
        <v>9</v>
      </c>
      <c r="O268" s="6"/>
      <c r="P268" s="6"/>
      <c r="Q268" s="6"/>
      <c r="R268" s="6"/>
      <c r="S268" s="84"/>
      <c r="T268" s="84"/>
      <c r="U268" s="6"/>
      <c r="V268" s="6"/>
      <c r="W268" s="6"/>
      <c r="X268" s="6"/>
      <c r="Y268" s="6"/>
      <c r="Z268" s="6"/>
      <c r="AA268" s="62">
        <v>2014</v>
      </c>
      <c r="AB268" s="6"/>
      <c r="AC268" s="6"/>
      <c r="AD268" s="43"/>
      <c r="AE268" s="6" t="s">
        <v>77</v>
      </c>
    </row>
    <row r="269" spans="1:31" s="2" customFormat="1" ht="30" hidden="1">
      <c r="A269" s="66" t="s">
        <v>587</v>
      </c>
      <c r="B269" s="6" t="s">
        <v>79</v>
      </c>
      <c r="C269" s="19">
        <v>25301</v>
      </c>
      <c r="D269" s="26">
        <v>25300689</v>
      </c>
      <c r="E269" s="77" t="s">
        <v>339</v>
      </c>
      <c r="F269" s="71">
        <f t="shared" si="44"/>
        <v>48586.5</v>
      </c>
      <c r="G269" s="47">
        <f t="shared" si="45"/>
        <v>48586.5</v>
      </c>
      <c r="H269" s="47">
        <f t="shared" si="46"/>
        <v>48586.5</v>
      </c>
      <c r="I269" s="6">
        <v>225</v>
      </c>
      <c r="J269" s="45">
        <v>215.94</v>
      </c>
      <c r="K269" s="45">
        <v>215.94</v>
      </c>
      <c r="L269" s="6" t="s">
        <v>512</v>
      </c>
      <c r="M269" s="6" t="s">
        <v>2</v>
      </c>
      <c r="N269" s="6">
        <v>9</v>
      </c>
      <c r="O269" s="6"/>
      <c r="P269" s="6"/>
      <c r="Q269" s="6"/>
      <c r="R269" s="6"/>
      <c r="S269" s="84"/>
      <c r="T269" s="84"/>
      <c r="U269" s="6"/>
      <c r="V269" s="6"/>
      <c r="W269" s="6"/>
      <c r="X269" s="6"/>
      <c r="Y269" s="6"/>
      <c r="Z269" s="6"/>
      <c r="AA269" s="62">
        <v>2014</v>
      </c>
      <c r="AB269" s="6"/>
      <c r="AC269" s="6"/>
      <c r="AD269" s="43"/>
      <c r="AE269" s="6" t="s">
        <v>77</v>
      </c>
    </row>
    <row r="270" spans="1:31" s="2" customFormat="1" ht="60" hidden="1">
      <c r="A270" s="66" t="s">
        <v>588</v>
      </c>
      <c r="B270" s="6" t="s">
        <v>79</v>
      </c>
      <c r="C270" s="19">
        <v>25301</v>
      </c>
      <c r="D270" s="26">
        <v>25300689</v>
      </c>
      <c r="E270" s="77" t="s">
        <v>340</v>
      </c>
      <c r="F270" s="71">
        <f t="shared" si="44"/>
        <v>42828.75</v>
      </c>
      <c r="G270" s="47">
        <f t="shared" si="45"/>
        <v>42828.75</v>
      </c>
      <c r="H270" s="47">
        <f t="shared" si="46"/>
        <v>42828.75</v>
      </c>
      <c r="I270" s="6">
        <v>225</v>
      </c>
      <c r="J270" s="45">
        <v>190.35</v>
      </c>
      <c r="K270" s="45">
        <v>190.35</v>
      </c>
      <c r="L270" s="6" t="s">
        <v>512</v>
      </c>
      <c r="M270" s="6" t="s">
        <v>2</v>
      </c>
      <c r="N270" s="6">
        <v>9</v>
      </c>
      <c r="O270" s="6"/>
      <c r="P270" s="6"/>
      <c r="Q270" s="6"/>
      <c r="R270" s="6"/>
      <c r="S270" s="84"/>
      <c r="T270" s="84"/>
      <c r="U270" s="6"/>
      <c r="V270" s="6"/>
      <c r="W270" s="6"/>
      <c r="X270" s="6"/>
      <c r="Y270" s="6"/>
      <c r="Z270" s="6"/>
      <c r="AA270" s="62">
        <v>2014</v>
      </c>
      <c r="AB270" s="6"/>
      <c r="AC270" s="6"/>
      <c r="AD270" s="43"/>
      <c r="AE270" s="6" t="s">
        <v>77</v>
      </c>
    </row>
    <row r="271" spans="1:31" s="2" customFormat="1" ht="30" hidden="1">
      <c r="A271" s="66" t="s">
        <v>589</v>
      </c>
      <c r="B271" s="6" t="s">
        <v>79</v>
      </c>
      <c r="C271" s="19">
        <v>25301</v>
      </c>
      <c r="D271" s="26">
        <v>25300693</v>
      </c>
      <c r="E271" s="77" t="s">
        <v>261</v>
      </c>
      <c r="F271" s="71">
        <f t="shared" si="44"/>
        <v>4678.849999999999</v>
      </c>
      <c r="G271" s="47">
        <f t="shared" si="45"/>
        <v>4678.849999999999</v>
      </c>
      <c r="H271" s="47">
        <f t="shared" si="46"/>
        <v>4678.849999999999</v>
      </c>
      <c r="I271" s="6">
        <v>55</v>
      </c>
      <c r="J271" s="45">
        <v>85.07</v>
      </c>
      <c r="K271" s="45">
        <v>85.07</v>
      </c>
      <c r="L271" s="6" t="s">
        <v>512</v>
      </c>
      <c r="M271" s="6" t="s">
        <v>2</v>
      </c>
      <c r="N271" s="6">
        <v>9</v>
      </c>
      <c r="O271" s="6"/>
      <c r="P271" s="6"/>
      <c r="Q271" s="6"/>
      <c r="R271" s="6"/>
      <c r="S271" s="84"/>
      <c r="T271" s="84"/>
      <c r="U271" s="6"/>
      <c r="V271" s="6"/>
      <c r="W271" s="6"/>
      <c r="X271" s="6"/>
      <c r="Y271" s="6"/>
      <c r="Z271" s="6"/>
      <c r="AA271" s="62">
        <v>2014</v>
      </c>
      <c r="AB271" s="6"/>
      <c r="AC271" s="6"/>
      <c r="AD271" s="43"/>
      <c r="AE271" s="6" t="s">
        <v>77</v>
      </c>
    </row>
    <row r="272" spans="1:31" s="2" customFormat="1" ht="30" hidden="1">
      <c r="A272" s="66" t="s">
        <v>590</v>
      </c>
      <c r="B272" s="6" t="s">
        <v>79</v>
      </c>
      <c r="C272" s="19">
        <v>25301</v>
      </c>
      <c r="D272" s="26">
        <v>25300717</v>
      </c>
      <c r="E272" s="77" t="s">
        <v>341</v>
      </c>
      <c r="F272" s="71">
        <f t="shared" si="44"/>
        <v>6833.75</v>
      </c>
      <c r="G272" s="47">
        <f t="shared" si="45"/>
        <v>6833.75</v>
      </c>
      <c r="H272" s="47">
        <f t="shared" si="46"/>
        <v>6833.75</v>
      </c>
      <c r="I272" s="6">
        <v>125</v>
      </c>
      <c r="J272" s="45">
        <v>54.67</v>
      </c>
      <c r="K272" s="45">
        <v>54.67</v>
      </c>
      <c r="L272" s="6" t="s">
        <v>512</v>
      </c>
      <c r="M272" s="6" t="s">
        <v>2</v>
      </c>
      <c r="N272" s="6">
        <v>9</v>
      </c>
      <c r="O272" s="6"/>
      <c r="P272" s="6"/>
      <c r="Q272" s="6"/>
      <c r="R272" s="6"/>
      <c r="S272" s="84"/>
      <c r="T272" s="84"/>
      <c r="U272" s="6"/>
      <c r="V272" s="6"/>
      <c r="W272" s="6"/>
      <c r="X272" s="6"/>
      <c r="Y272" s="6"/>
      <c r="Z272" s="6"/>
      <c r="AA272" s="62">
        <v>2014</v>
      </c>
      <c r="AB272" s="6"/>
      <c r="AC272" s="6"/>
      <c r="AD272" s="43"/>
      <c r="AE272" s="6" t="s">
        <v>77</v>
      </c>
    </row>
    <row r="273" spans="1:31" s="2" customFormat="1" ht="15" hidden="1">
      <c r="A273" s="66" t="s">
        <v>591</v>
      </c>
      <c r="B273" s="6" t="s">
        <v>79</v>
      </c>
      <c r="C273" s="19">
        <v>25301</v>
      </c>
      <c r="D273" s="26">
        <v>25300716</v>
      </c>
      <c r="E273" s="77" t="s">
        <v>210</v>
      </c>
      <c r="F273" s="71">
        <f t="shared" si="44"/>
        <v>7430.5</v>
      </c>
      <c r="G273" s="47">
        <f t="shared" si="45"/>
        <v>7430.5</v>
      </c>
      <c r="H273" s="47">
        <f t="shared" si="46"/>
        <v>7430.5</v>
      </c>
      <c r="I273" s="6">
        <v>55</v>
      </c>
      <c r="J273" s="45">
        <v>135.1</v>
      </c>
      <c r="K273" s="45">
        <v>135.1</v>
      </c>
      <c r="L273" s="6" t="s">
        <v>512</v>
      </c>
      <c r="M273" s="6" t="s">
        <v>2</v>
      </c>
      <c r="N273" s="6">
        <v>9</v>
      </c>
      <c r="O273" s="6"/>
      <c r="P273" s="6"/>
      <c r="Q273" s="6"/>
      <c r="R273" s="6"/>
      <c r="S273" s="84"/>
      <c r="T273" s="84"/>
      <c r="U273" s="6"/>
      <c r="V273" s="6"/>
      <c r="W273" s="6"/>
      <c r="X273" s="6"/>
      <c r="Y273" s="6"/>
      <c r="Z273" s="6"/>
      <c r="AA273" s="62">
        <v>2014</v>
      </c>
      <c r="AB273" s="6"/>
      <c r="AC273" s="6"/>
      <c r="AD273" s="43"/>
      <c r="AE273" s="6" t="s">
        <v>77</v>
      </c>
    </row>
    <row r="274" spans="1:31" s="2" customFormat="1" ht="30" hidden="1">
      <c r="A274" s="66" t="s">
        <v>592</v>
      </c>
      <c r="B274" s="6" t="s">
        <v>79</v>
      </c>
      <c r="C274" s="19">
        <v>25301</v>
      </c>
      <c r="D274" s="12">
        <v>25300724</v>
      </c>
      <c r="E274" s="77" t="s">
        <v>291</v>
      </c>
      <c r="F274" s="71">
        <f t="shared" si="44"/>
        <v>4849.95</v>
      </c>
      <c r="G274" s="47">
        <f t="shared" si="45"/>
        <v>4849.95</v>
      </c>
      <c r="H274" s="47">
        <f t="shared" si="46"/>
        <v>4849.95</v>
      </c>
      <c r="I274" s="6">
        <v>15</v>
      </c>
      <c r="J274" s="45">
        <v>323.33</v>
      </c>
      <c r="K274" s="45">
        <v>323.33</v>
      </c>
      <c r="L274" s="6" t="s">
        <v>512</v>
      </c>
      <c r="M274" s="6" t="s">
        <v>2</v>
      </c>
      <c r="N274" s="6">
        <v>9</v>
      </c>
      <c r="O274" s="6"/>
      <c r="P274" s="6"/>
      <c r="Q274" s="6"/>
      <c r="R274" s="6"/>
      <c r="S274" s="84"/>
      <c r="T274" s="84"/>
      <c r="U274" s="6"/>
      <c r="V274" s="6"/>
      <c r="W274" s="6"/>
      <c r="X274" s="6"/>
      <c r="Y274" s="6"/>
      <c r="Z274" s="6"/>
      <c r="AA274" s="62">
        <v>2014</v>
      </c>
      <c r="AB274" s="6"/>
      <c r="AC274" s="6"/>
      <c r="AD274" s="43"/>
      <c r="AE274" s="6" t="s">
        <v>77</v>
      </c>
    </row>
    <row r="275" spans="1:31" s="2" customFormat="1" ht="15" hidden="1">
      <c r="A275" s="66" t="s">
        <v>593</v>
      </c>
      <c r="B275" s="6" t="s">
        <v>79</v>
      </c>
      <c r="C275" s="19">
        <v>25301</v>
      </c>
      <c r="D275" s="26">
        <v>25300792</v>
      </c>
      <c r="E275" s="77" t="s">
        <v>211</v>
      </c>
      <c r="F275" s="71">
        <f t="shared" si="44"/>
        <v>3037.2</v>
      </c>
      <c r="G275" s="47">
        <f t="shared" si="45"/>
        <v>3037.2</v>
      </c>
      <c r="H275" s="47">
        <f t="shared" si="46"/>
        <v>3037.2</v>
      </c>
      <c r="I275" s="6">
        <v>15</v>
      </c>
      <c r="J275" s="45">
        <v>202.48</v>
      </c>
      <c r="K275" s="45">
        <v>202.48</v>
      </c>
      <c r="L275" s="6" t="s">
        <v>512</v>
      </c>
      <c r="M275" s="6" t="s">
        <v>2</v>
      </c>
      <c r="N275" s="6">
        <v>9</v>
      </c>
      <c r="O275" s="6"/>
      <c r="P275" s="6"/>
      <c r="Q275" s="6"/>
      <c r="R275" s="6"/>
      <c r="S275" s="84"/>
      <c r="T275" s="84"/>
      <c r="U275" s="6"/>
      <c r="V275" s="6"/>
      <c r="W275" s="6"/>
      <c r="X275" s="6"/>
      <c r="Y275" s="6"/>
      <c r="Z275" s="6"/>
      <c r="AA275" s="62">
        <v>2014</v>
      </c>
      <c r="AB275" s="6"/>
      <c r="AC275" s="6"/>
      <c r="AD275" s="43"/>
      <c r="AE275" s="6" t="s">
        <v>77</v>
      </c>
    </row>
    <row r="276" spans="1:31" s="2" customFormat="1" ht="15" hidden="1">
      <c r="A276" s="66" t="s">
        <v>594</v>
      </c>
      <c r="B276" s="6" t="s">
        <v>79</v>
      </c>
      <c r="C276" s="19">
        <v>25301</v>
      </c>
      <c r="D276" s="26">
        <v>25300821</v>
      </c>
      <c r="E276" s="77" t="s">
        <v>212</v>
      </c>
      <c r="F276" s="71">
        <f t="shared" si="44"/>
        <v>54590.799999999996</v>
      </c>
      <c r="G276" s="47">
        <f t="shared" si="45"/>
        <v>54590.799999999996</v>
      </c>
      <c r="H276" s="47">
        <f t="shared" si="46"/>
        <v>54590.799999999996</v>
      </c>
      <c r="I276" s="6">
        <v>220</v>
      </c>
      <c r="J276" s="45">
        <v>248.14</v>
      </c>
      <c r="K276" s="45">
        <v>248.14</v>
      </c>
      <c r="L276" s="6" t="s">
        <v>512</v>
      </c>
      <c r="M276" s="6" t="s">
        <v>2</v>
      </c>
      <c r="N276" s="6">
        <v>9</v>
      </c>
      <c r="O276" s="6"/>
      <c r="P276" s="6"/>
      <c r="Q276" s="6"/>
      <c r="R276" s="6"/>
      <c r="S276" s="84"/>
      <c r="T276" s="84"/>
      <c r="U276" s="6"/>
      <c r="V276" s="6"/>
      <c r="W276" s="6"/>
      <c r="X276" s="6"/>
      <c r="Y276" s="6"/>
      <c r="Z276" s="6"/>
      <c r="AA276" s="62">
        <v>2014</v>
      </c>
      <c r="AB276" s="6"/>
      <c r="AC276" s="6"/>
      <c r="AD276" s="43"/>
      <c r="AE276" s="6" t="s">
        <v>77</v>
      </c>
    </row>
    <row r="277" spans="1:31" s="2" customFormat="1" ht="30" hidden="1">
      <c r="A277" s="66" t="s">
        <v>595</v>
      </c>
      <c r="B277" s="6" t="s">
        <v>79</v>
      </c>
      <c r="C277" s="19">
        <v>25301</v>
      </c>
      <c r="D277" s="26">
        <v>25300927</v>
      </c>
      <c r="E277" s="77" t="s">
        <v>213</v>
      </c>
      <c r="F277" s="71">
        <f t="shared" si="44"/>
        <v>15340.6</v>
      </c>
      <c r="G277" s="47">
        <f t="shared" si="45"/>
        <v>15340.6</v>
      </c>
      <c r="H277" s="47">
        <f t="shared" si="46"/>
        <v>15340.6</v>
      </c>
      <c r="I277" s="6">
        <v>220</v>
      </c>
      <c r="J277" s="45">
        <v>69.73</v>
      </c>
      <c r="K277" s="45">
        <v>69.73</v>
      </c>
      <c r="L277" s="6" t="s">
        <v>512</v>
      </c>
      <c r="M277" s="6" t="s">
        <v>2</v>
      </c>
      <c r="N277" s="6">
        <v>9</v>
      </c>
      <c r="O277" s="6"/>
      <c r="P277" s="6"/>
      <c r="Q277" s="6"/>
      <c r="R277" s="6"/>
      <c r="S277" s="84"/>
      <c r="T277" s="84"/>
      <c r="U277" s="6"/>
      <c r="V277" s="6"/>
      <c r="W277" s="6"/>
      <c r="X277" s="6"/>
      <c r="Y277" s="6"/>
      <c r="Z277" s="6"/>
      <c r="AA277" s="62">
        <v>2014</v>
      </c>
      <c r="AB277" s="6"/>
      <c r="AC277" s="6"/>
      <c r="AD277" s="43"/>
      <c r="AE277" s="6" t="s">
        <v>77</v>
      </c>
    </row>
    <row r="278" spans="1:31" s="2" customFormat="1" ht="30" hidden="1">
      <c r="A278" s="66" t="s">
        <v>596</v>
      </c>
      <c r="B278" s="6" t="s">
        <v>79</v>
      </c>
      <c r="C278" s="19">
        <v>25301</v>
      </c>
      <c r="D278" s="26">
        <v>25301053</v>
      </c>
      <c r="E278" s="77" t="s">
        <v>342</v>
      </c>
      <c r="F278" s="71">
        <f t="shared" si="44"/>
        <v>6616.5</v>
      </c>
      <c r="G278" s="47">
        <f t="shared" si="45"/>
        <v>6616.5</v>
      </c>
      <c r="H278" s="47">
        <f t="shared" si="46"/>
        <v>6616.5</v>
      </c>
      <c r="I278" s="6">
        <v>55</v>
      </c>
      <c r="J278" s="45">
        <v>120.3</v>
      </c>
      <c r="K278" s="45">
        <v>120.3</v>
      </c>
      <c r="L278" s="6" t="s">
        <v>512</v>
      </c>
      <c r="M278" s="6" t="s">
        <v>2</v>
      </c>
      <c r="N278" s="6">
        <v>9</v>
      </c>
      <c r="O278" s="6"/>
      <c r="P278" s="6"/>
      <c r="Q278" s="6"/>
      <c r="R278" s="6"/>
      <c r="S278" s="84"/>
      <c r="T278" s="84"/>
      <c r="U278" s="6"/>
      <c r="V278" s="6"/>
      <c r="W278" s="6"/>
      <c r="X278" s="6"/>
      <c r="Y278" s="6"/>
      <c r="Z278" s="6"/>
      <c r="AA278" s="62">
        <v>2014</v>
      </c>
      <c r="AB278" s="6"/>
      <c r="AC278" s="6"/>
      <c r="AD278" s="43"/>
      <c r="AE278" s="6" t="s">
        <v>77</v>
      </c>
    </row>
    <row r="279" spans="1:31" s="2" customFormat="1" ht="60" hidden="1">
      <c r="A279" s="66" t="s">
        <v>597</v>
      </c>
      <c r="B279" s="6" t="s">
        <v>79</v>
      </c>
      <c r="C279" s="19">
        <v>25301</v>
      </c>
      <c r="D279" s="26">
        <v>25302122</v>
      </c>
      <c r="E279" s="77" t="s">
        <v>214</v>
      </c>
      <c r="F279" s="71">
        <f t="shared" si="44"/>
        <v>4557.4800000000005</v>
      </c>
      <c r="G279" s="47">
        <f t="shared" si="45"/>
        <v>4557.4800000000005</v>
      </c>
      <c r="H279" s="47">
        <f t="shared" si="46"/>
        <v>4557.4800000000005</v>
      </c>
      <c r="I279" s="6">
        <v>12</v>
      </c>
      <c r="J279" s="45">
        <v>379.79</v>
      </c>
      <c r="K279" s="45">
        <v>379.79</v>
      </c>
      <c r="L279" s="6" t="s">
        <v>512</v>
      </c>
      <c r="M279" s="6" t="s">
        <v>2</v>
      </c>
      <c r="N279" s="6">
        <v>9</v>
      </c>
      <c r="O279" s="6"/>
      <c r="P279" s="6"/>
      <c r="Q279" s="6"/>
      <c r="R279" s="6"/>
      <c r="S279" s="84"/>
      <c r="T279" s="84"/>
      <c r="U279" s="6"/>
      <c r="V279" s="6"/>
      <c r="W279" s="6"/>
      <c r="X279" s="6"/>
      <c r="Y279" s="6"/>
      <c r="Z279" s="6"/>
      <c r="AA279" s="62">
        <v>2014</v>
      </c>
      <c r="AB279" s="6"/>
      <c r="AC279" s="6"/>
      <c r="AD279" s="43"/>
      <c r="AE279" s="6" t="s">
        <v>77</v>
      </c>
    </row>
    <row r="280" spans="1:31" s="2" customFormat="1" ht="45" hidden="1">
      <c r="A280" s="66" t="s">
        <v>598</v>
      </c>
      <c r="B280" s="6" t="s">
        <v>79</v>
      </c>
      <c r="C280" s="19">
        <v>25301</v>
      </c>
      <c r="D280" s="26">
        <v>25301115</v>
      </c>
      <c r="E280" s="77" t="s">
        <v>413</v>
      </c>
      <c r="F280" s="71">
        <f t="shared" si="44"/>
        <v>6650</v>
      </c>
      <c r="G280" s="47">
        <f t="shared" si="45"/>
        <v>6650</v>
      </c>
      <c r="H280" s="47">
        <f t="shared" si="46"/>
        <v>6650</v>
      </c>
      <c r="I280" s="6">
        <v>125</v>
      </c>
      <c r="J280" s="45">
        <v>53.2</v>
      </c>
      <c r="K280" s="45">
        <v>53.2</v>
      </c>
      <c r="L280" s="6" t="s">
        <v>512</v>
      </c>
      <c r="M280" s="6" t="s">
        <v>2</v>
      </c>
      <c r="N280" s="6">
        <v>9</v>
      </c>
      <c r="O280" s="6"/>
      <c r="P280" s="6"/>
      <c r="Q280" s="6"/>
      <c r="R280" s="6"/>
      <c r="S280" s="84"/>
      <c r="T280" s="84"/>
      <c r="U280" s="6"/>
      <c r="V280" s="6"/>
      <c r="W280" s="6"/>
      <c r="X280" s="6"/>
      <c r="Y280" s="6"/>
      <c r="Z280" s="6"/>
      <c r="AA280" s="62">
        <v>2014</v>
      </c>
      <c r="AB280" s="6"/>
      <c r="AC280" s="6"/>
      <c r="AD280" s="43"/>
      <c r="AE280" s="6" t="s">
        <v>77</v>
      </c>
    </row>
    <row r="281" spans="1:31" s="2" customFormat="1" ht="45" hidden="1">
      <c r="A281" s="66" t="s">
        <v>599</v>
      </c>
      <c r="B281" s="6" t="s">
        <v>79</v>
      </c>
      <c r="C281" s="19">
        <v>25301</v>
      </c>
      <c r="D281" s="12">
        <v>25301148</v>
      </c>
      <c r="E281" s="77" t="s">
        <v>414</v>
      </c>
      <c r="F281" s="71">
        <f t="shared" si="44"/>
        <v>15578.999999999998</v>
      </c>
      <c r="G281" s="47">
        <f t="shared" si="45"/>
        <v>15578.999999999998</v>
      </c>
      <c r="H281" s="47">
        <f t="shared" si="46"/>
        <v>15578.999999999998</v>
      </c>
      <c r="I281" s="6">
        <v>225</v>
      </c>
      <c r="J281" s="45">
        <v>69.24</v>
      </c>
      <c r="K281" s="45">
        <v>69.24</v>
      </c>
      <c r="L281" s="6" t="s">
        <v>512</v>
      </c>
      <c r="M281" s="6" t="s">
        <v>2</v>
      </c>
      <c r="N281" s="6">
        <v>9</v>
      </c>
      <c r="O281" s="6"/>
      <c r="P281" s="6"/>
      <c r="Q281" s="6"/>
      <c r="R281" s="6"/>
      <c r="S281" s="84"/>
      <c r="T281" s="84"/>
      <c r="U281" s="6"/>
      <c r="V281" s="6"/>
      <c r="W281" s="6"/>
      <c r="X281" s="6"/>
      <c r="Y281" s="6"/>
      <c r="Z281" s="6"/>
      <c r="AA281" s="62">
        <v>2014</v>
      </c>
      <c r="AB281" s="6"/>
      <c r="AC281" s="6"/>
      <c r="AD281" s="43"/>
      <c r="AE281" s="6" t="s">
        <v>77</v>
      </c>
    </row>
    <row r="282" spans="1:31" s="2" customFormat="1" ht="45" hidden="1">
      <c r="A282" s="66" t="s">
        <v>600</v>
      </c>
      <c r="B282" s="6" t="s">
        <v>79</v>
      </c>
      <c r="C282" s="19">
        <v>25301</v>
      </c>
      <c r="D282" s="26">
        <v>25301220</v>
      </c>
      <c r="E282" s="77" t="s">
        <v>343</v>
      </c>
      <c r="F282" s="71">
        <f t="shared" si="44"/>
        <v>18000</v>
      </c>
      <c r="G282" s="47">
        <f t="shared" si="45"/>
        <v>18000</v>
      </c>
      <c r="H282" s="47">
        <f t="shared" si="46"/>
        <v>18000</v>
      </c>
      <c r="I282" s="6">
        <v>60</v>
      </c>
      <c r="J282" s="45">
        <v>300</v>
      </c>
      <c r="K282" s="45">
        <v>300</v>
      </c>
      <c r="L282" s="6" t="s">
        <v>512</v>
      </c>
      <c r="M282" s="6" t="s">
        <v>2</v>
      </c>
      <c r="N282" s="6">
        <v>9</v>
      </c>
      <c r="O282" s="6"/>
      <c r="P282" s="6"/>
      <c r="Q282" s="6"/>
      <c r="R282" s="6"/>
      <c r="S282" s="84"/>
      <c r="T282" s="84"/>
      <c r="U282" s="6"/>
      <c r="V282" s="6"/>
      <c r="W282" s="6"/>
      <c r="X282" s="6"/>
      <c r="Y282" s="6"/>
      <c r="Z282" s="6"/>
      <c r="AA282" s="62">
        <v>2014</v>
      </c>
      <c r="AB282" s="6"/>
      <c r="AC282" s="6"/>
      <c r="AD282" s="43"/>
      <c r="AE282" s="6" t="s">
        <v>77</v>
      </c>
    </row>
    <row r="283" spans="1:31" s="2" customFormat="1" ht="45" hidden="1">
      <c r="A283" s="66" t="s">
        <v>601</v>
      </c>
      <c r="B283" s="6" t="s">
        <v>79</v>
      </c>
      <c r="C283" s="19">
        <v>25301</v>
      </c>
      <c r="D283" s="26">
        <v>25301248</v>
      </c>
      <c r="E283" s="77" t="s">
        <v>415</v>
      </c>
      <c r="F283" s="71">
        <f t="shared" si="44"/>
        <v>669.06</v>
      </c>
      <c r="G283" s="47">
        <f t="shared" si="45"/>
        <v>669.06</v>
      </c>
      <c r="H283" s="47">
        <f t="shared" si="46"/>
        <v>669.06</v>
      </c>
      <c r="I283" s="6">
        <v>7</v>
      </c>
      <c r="J283" s="45">
        <v>95.58</v>
      </c>
      <c r="K283" s="45">
        <v>95.58</v>
      </c>
      <c r="L283" s="6" t="s">
        <v>512</v>
      </c>
      <c r="M283" s="6" t="s">
        <v>2</v>
      </c>
      <c r="N283" s="6">
        <v>9</v>
      </c>
      <c r="O283" s="6"/>
      <c r="P283" s="6"/>
      <c r="Q283" s="6"/>
      <c r="R283" s="6"/>
      <c r="S283" s="84"/>
      <c r="T283" s="84"/>
      <c r="U283" s="6"/>
      <c r="V283" s="6"/>
      <c r="W283" s="6"/>
      <c r="X283" s="6"/>
      <c r="Y283" s="6"/>
      <c r="Z283" s="6"/>
      <c r="AA283" s="62">
        <v>2014</v>
      </c>
      <c r="AB283" s="6"/>
      <c r="AC283" s="6"/>
      <c r="AD283" s="43"/>
      <c r="AE283" s="6" t="s">
        <v>77</v>
      </c>
    </row>
    <row r="284" spans="1:31" s="2" customFormat="1" ht="45" hidden="1">
      <c r="A284" s="66" t="s">
        <v>602</v>
      </c>
      <c r="B284" s="6" t="s">
        <v>79</v>
      </c>
      <c r="C284" s="19">
        <v>25301</v>
      </c>
      <c r="D284" s="26">
        <v>25301268</v>
      </c>
      <c r="E284" s="77" t="s">
        <v>344</v>
      </c>
      <c r="F284" s="71">
        <f t="shared" si="44"/>
        <v>52164</v>
      </c>
      <c r="G284" s="47">
        <f t="shared" si="45"/>
        <v>52164</v>
      </c>
      <c r="H284" s="47">
        <f t="shared" si="46"/>
        <v>52164</v>
      </c>
      <c r="I284" s="6">
        <v>225</v>
      </c>
      <c r="J284" s="45">
        <v>231.84</v>
      </c>
      <c r="K284" s="45">
        <v>231.84</v>
      </c>
      <c r="L284" s="6" t="s">
        <v>512</v>
      </c>
      <c r="M284" s="6" t="s">
        <v>2</v>
      </c>
      <c r="N284" s="6">
        <v>9</v>
      </c>
      <c r="O284" s="6"/>
      <c r="P284" s="6"/>
      <c r="Q284" s="6"/>
      <c r="R284" s="6"/>
      <c r="S284" s="84"/>
      <c r="T284" s="84"/>
      <c r="U284" s="6"/>
      <c r="V284" s="6"/>
      <c r="W284" s="6"/>
      <c r="X284" s="6"/>
      <c r="Y284" s="6"/>
      <c r="Z284" s="6"/>
      <c r="AA284" s="62">
        <v>2014</v>
      </c>
      <c r="AB284" s="6"/>
      <c r="AC284" s="6"/>
      <c r="AD284" s="43"/>
      <c r="AE284" s="6" t="s">
        <v>77</v>
      </c>
    </row>
    <row r="285" spans="1:31" s="2" customFormat="1" ht="45" hidden="1">
      <c r="A285" s="66" t="s">
        <v>603</v>
      </c>
      <c r="B285" s="6" t="s">
        <v>79</v>
      </c>
      <c r="C285" s="19">
        <v>25301</v>
      </c>
      <c r="D285" s="26">
        <v>25301267</v>
      </c>
      <c r="E285" s="77" t="s">
        <v>215</v>
      </c>
      <c r="F285" s="71">
        <f t="shared" si="44"/>
        <v>9828</v>
      </c>
      <c r="G285" s="47">
        <f t="shared" si="45"/>
        <v>9828</v>
      </c>
      <c r="H285" s="47">
        <f t="shared" si="46"/>
        <v>9828</v>
      </c>
      <c r="I285" s="6">
        <v>210</v>
      </c>
      <c r="J285" s="45">
        <v>46.8</v>
      </c>
      <c r="K285" s="45">
        <v>46.8</v>
      </c>
      <c r="L285" s="6" t="s">
        <v>512</v>
      </c>
      <c r="M285" s="6" t="s">
        <v>2</v>
      </c>
      <c r="N285" s="6">
        <v>9</v>
      </c>
      <c r="O285" s="6"/>
      <c r="P285" s="6"/>
      <c r="Q285" s="6"/>
      <c r="R285" s="6"/>
      <c r="S285" s="84"/>
      <c r="T285" s="84"/>
      <c r="U285" s="6"/>
      <c r="V285" s="6"/>
      <c r="W285" s="6"/>
      <c r="X285" s="6"/>
      <c r="Y285" s="6"/>
      <c r="Z285" s="6"/>
      <c r="AA285" s="62">
        <v>2014</v>
      </c>
      <c r="AB285" s="6"/>
      <c r="AC285" s="6"/>
      <c r="AD285" s="43"/>
      <c r="AE285" s="6" t="s">
        <v>77</v>
      </c>
    </row>
    <row r="286" spans="1:31" s="2" customFormat="1" ht="45" hidden="1">
      <c r="A286" s="66" t="s">
        <v>604</v>
      </c>
      <c r="B286" s="6" t="s">
        <v>79</v>
      </c>
      <c r="C286" s="19">
        <v>25301</v>
      </c>
      <c r="D286" s="26">
        <v>25301267</v>
      </c>
      <c r="E286" s="77" t="s">
        <v>216</v>
      </c>
      <c r="F286" s="71">
        <f t="shared" si="44"/>
        <v>24192</v>
      </c>
      <c r="G286" s="47">
        <f t="shared" si="45"/>
        <v>24192</v>
      </c>
      <c r="H286" s="47">
        <f t="shared" si="46"/>
        <v>24192</v>
      </c>
      <c r="I286" s="6">
        <v>210</v>
      </c>
      <c r="J286" s="45">
        <v>115.2</v>
      </c>
      <c r="K286" s="45">
        <v>115.2</v>
      </c>
      <c r="L286" s="6" t="s">
        <v>512</v>
      </c>
      <c r="M286" s="6" t="s">
        <v>2</v>
      </c>
      <c r="N286" s="6">
        <v>9</v>
      </c>
      <c r="O286" s="6"/>
      <c r="P286" s="6"/>
      <c r="Q286" s="6"/>
      <c r="R286" s="6"/>
      <c r="S286" s="84"/>
      <c r="T286" s="84"/>
      <c r="U286" s="6"/>
      <c r="V286" s="6"/>
      <c r="W286" s="6"/>
      <c r="X286" s="6"/>
      <c r="Y286" s="6"/>
      <c r="Z286" s="6"/>
      <c r="AA286" s="62">
        <v>2014</v>
      </c>
      <c r="AB286" s="6"/>
      <c r="AC286" s="6"/>
      <c r="AD286" s="43"/>
      <c r="AE286" s="6" t="s">
        <v>77</v>
      </c>
    </row>
    <row r="287" spans="1:31" s="2" customFormat="1" ht="30" hidden="1">
      <c r="A287" s="66" t="s">
        <v>605</v>
      </c>
      <c r="B287" s="6" t="s">
        <v>79</v>
      </c>
      <c r="C287" s="19">
        <v>25301</v>
      </c>
      <c r="D287" s="12">
        <v>25301343</v>
      </c>
      <c r="E287" s="77" t="s">
        <v>416</v>
      </c>
      <c r="F287" s="71">
        <f t="shared" si="44"/>
        <v>110</v>
      </c>
      <c r="G287" s="47">
        <f t="shared" si="45"/>
        <v>110</v>
      </c>
      <c r="H287" s="47">
        <f t="shared" si="46"/>
        <v>110</v>
      </c>
      <c r="I287" s="6">
        <v>2</v>
      </c>
      <c r="J287" s="45">
        <v>55</v>
      </c>
      <c r="K287" s="45">
        <v>55</v>
      </c>
      <c r="L287" s="6" t="s">
        <v>512</v>
      </c>
      <c r="M287" s="6" t="s">
        <v>2</v>
      </c>
      <c r="N287" s="6">
        <v>9</v>
      </c>
      <c r="O287" s="6"/>
      <c r="P287" s="6"/>
      <c r="Q287" s="6"/>
      <c r="R287" s="6"/>
      <c r="S287" s="84"/>
      <c r="T287" s="84"/>
      <c r="U287" s="6"/>
      <c r="V287" s="6"/>
      <c r="W287" s="6"/>
      <c r="X287" s="6"/>
      <c r="Y287" s="6"/>
      <c r="Z287" s="6"/>
      <c r="AA287" s="62">
        <v>2014</v>
      </c>
      <c r="AB287" s="6"/>
      <c r="AC287" s="6"/>
      <c r="AD287" s="43"/>
      <c r="AE287" s="6" t="s">
        <v>77</v>
      </c>
    </row>
    <row r="288" spans="1:31" s="2" customFormat="1" ht="60" hidden="1">
      <c r="A288" s="66" t="s">
        <v>606</v>
      </c>
      <c r="B288" s="6" t="s">
        <v>79</v>
      </c>
      <c r="C288" s="19">
        <v>25301</v>
      </c>
      <c r="D288" s="26">
        <v>25301356</v>
      </c>
      <c r="E288" s="77" t="s">
        <v>417</v>
      </c>
      <c r="F288" s="71">
        <f t="shared" si="44"/>
        <v>4006.2</v>
      </c>
      <c r="G288" s="47">
        <f t="shared" si="45"/>
        <v>4006.2</v>
      </c>
      <c r="H288" s="47">
        <f t="shared" si="46"/>
        <v>4006.2</v>
      </c>
      <c r="I288" s="6">
        <v>20</v>
      </c>
      <c r="J288" s="45">
        <v>200.31</v>
      </c>
      <c r="K288" s="45">
        <v>200.31</v>
      </c>
      <c r="L288" s="6" t="s">
        <v>512</v>
      </c>
      <c r="M288" s="6" t="s">
        <v>2</v>
      </c>
      <c r="N288" s="6">
        <v>9</v>
      </c>
      <c r="O288" s="6"/>
      <c r="P288" s="6"/>
      <c r="Q288" s="6"/>
      <c r="R288" s="6"/>
      <c r="S288" s="84"/>
      <c r="T288" s="84"/>
      <c r="U288" s="6"/>
      <c r="V288" s="6"/>
      <c r="W288" s="6"/>
      <c r="X288" s="6"/>
      <c r="Y288" s="6"/>
      <c r="Z288" s="6"/>
      <c r="AA288" s="62">
        <v>2014</v>
      </c>
      <c r="AB288" s="6"/>
      <c r="AC288" s="6"/>
      <c r="AD288" s="43"/>
      <c r="AE288" s="6" t="s">
        <v>77</v>
      </c>
    </row>
    <row r="289" spans="1:31" s="2" customFormat="1" ht="60" hidden="1">
      <c r="A289" s="66" t="s">
        <v>607</v>
      </c>
      <c r="B289" s="6" t="s">
        <v>79</v>
      </c>
      <c r="C289" s="19">
        <v>25301</v>
      </c>
      <c r="D289" s="26">
        <v>25301343</v>
      </c>
      <c r="E289" s="77" t="s">
        <v>418</v>
      </c>
      <c r="F289" s="71">
        <f t="shared" si="44"/>
        <v>1434.6000000000001</v>
      </c>
      <c r="G289" s="47">
        <f t="shared" si="45"/>
        <v>1434.6000000000001</v>
      </c>
      <c r="H289" s="47">
        <f t="shared" si="46"/>
        <v>1434.6000000000001</v>
      </c>
      <c r="I289" s="6">
        <v>10</v>
      </c>
      <c r="J289" s="45">
        <v>143.46</v>
      </c>
      <c r="K289" s="45">
        <v>143.46</v>
      </c>
      <c r="L289" s="6" t="s">
        <v>512</v>
      </c>
      <c r="M289" s="6" t="s">
        <v>2</v>
      </c>
      <c r="N289" s="6">
        <v>9</v>
      </c>
      <c r="O289" s="6"/>
      <c r="P289" s="6"/>
      <c r="Q289" s="6"/>
      <c r="R289" s="6"/>
      <c r="S289" s="84"/>
      <c r="T289" s="84"/>
      <c r="U289" s="6"/>
      <c r="V289" s="6"/>
      <c r="W289" s="6"/>
      <c r="X289" s="6"/>
      <c r="Y289" s="6"/>
      <c r="Z289" s="6"/>
      <c r="AA289" s="62">
        <v>2014</v>
      </c>
      <c r="AB289" s="6"/>
      <c r="AC289" s="6"/>
      <c r="AD289" s="43"/>
      <c r="AE289" s="6" t="s">
        <v>77</v>
      </c>
    </row>
    <row r="290" spans="1:31" s="2" customFormat="1" ht="60" hidden="1">
      <c r="A290" s="66" t="s">
        <v>608</v>
      </c>
      <c r="B290" s="6" t="s">
        <v>79</v>
      </c>
      <c r="C290" s="19">
        <v>25301</v>
      </c>
      <c r="D290" s="26">
        <v>25301354</v>
      </c>
      <c r="E290" s="77" t="s">
        <v>419</v>
      </c>
      <c r="F290" s="71">
        <f t="shared" si="44"/>
        <v>1122.8</v>
      </c>
      <c r="G290" s="47">
        <f t="shared" si="45"/>
        <v>1122.8</v>
      </c>
      <c r="H290" s="47">
        <f t="shared" si="46"/>
        <v>1122.8</v>
      </c>
      <c r="I290" s="6">
        <v>20</v>
      </c>
      <c r="J290" s="45">
        <v>56.14</v>
      </c>
      <c r="K290" s="45">
        <v>56.14</v>
      </c>
      <c r="L290" s="6" t="s">
        <v>512</v>
      </c>
      <c r="M290" s="6" t="s">
        <v>2</v>
      </c>
      <c r="N290" s="6">
        <v>9</v>
      </c>
      <c r="O290" s="6"/>
      <c r="P290" s="6"/>
      <c r="Q290" s="6"/>
      <c r="R290" s="6"/>
      <c r="S290" s="84"/>
      <c r="T290" s="84"/>
      <c r="U290" s="6"/>
      <c r="V290" s="6"/>
      <c r="W290" s="6"/>
      <c r="X290" s="6"/>
      <c r="Y290" s="6"/>
      <c r="Z290" s="6"/>
      <c r="AA290" s="62">
        <v>2014</v>
      </c>
      <c r="AB290" s="6"/>
      <c r="AC290" s="6"/>
      <c r="AD290" s="43"/>
      <c r="AE290" s="6" t="s">
        <v>77</v>
      </c>
    </row>
    <row r="291" spans="1:31" s="2" customFormat="1" ht="30" hidden="1">
      <c r="A291" s="66" t="s">
        <v>609</v>
      </c>
      <c r="B291" s="6" t="s">
        <v>79</v>
      </c>
      <c r="C291" s="19">
        <v>25301</v>
      </c>
      <c r="D291" s="26">
        <v>25301343</v>
      </c>
      <c r="E291" s="77" t="s">
        <v>345</v>
      </c>
      <c r="F291" s="71">
        <f t="shared" si="44"/>
        <v>777.0999999999999</v>
      </c>
      <c r="G291" s="47">
        <f t="shared" si="45"/>
        <v>777.0999999999999</v>
      </c>
      <c r="H291" s="47">
        <f t="shared" si="46"/>
        <v>777.0999999999999</v>
      </c>
      <c r="I291" s="6">
        <v>5</v>
      </c>
      <c r="J291" s="45">
        <v>155.42</v>
      </c>
      <c r="K291" s="45">
        <v>155.42</v>
      </c>
      <c r="L291" s="6" t="s">
        <v>512</v>
      </c>
      <c r="M291" s="6" t="s">
        <v>2</v>
      </c>
      <c r="N291" s="6">
        <v>9</v>
      </c>
      <c r="O291" s="6"/>
      <c r="P291" s="6"/>
      <c r="Q291" s="6"/>
      <c r="R291" s="6"/>
      <c r="S291" s="84"/>
      <c r="T291" s="84"/>
      <c r="U291" s="6"/>
      <c r="V291" s="6"/>
      <c r="W291" s="6"/>
      <c r="X291" s="6"/>
      <c r="Y291" s="6"/>
      <c r="Z291" s="6"/>
      <c r="AA291" s="62">
        <v>2014</v>
      </c>
      <c r="AB291" s="6"/>
      <c r="AC291" s="6"/>
      <c r="AD291" s="43"/>
      <c r="AE291" s="6" t="s">
        <v>77</v>
      </c>
    </row>
    <row r="292" spans="1:31" s="2" customFormat="1" ht="30" hidden="1">
      <c r="A292" s="66" t="s">
        <v>610</v>
      </c>
      <c r="B292" s="6" t="s">
        <v>79</v>
      </c>
      <c r="C292" s="19">
        <v>25301</v>
      </c>
      <c r="D292" s="12">
        <v>25301360</v>
      </c>
      <c r="E292" s="77" t="s">
        <v>346</v>
      </c>
      <c r="F292" s="71">
        <f t="shared" si="44"/>
        <v>201968</v>
      </c>
      <c r="G292" s="47">
        <f t="shared" si="45"/>
        <v>201968</v>
      </c>
      <c r="H292" s="47">
        <f t="shared" si="46"/>
        <v>201968</v>
      </c>
      <c r="I292" s="6">
        <v>400</v>
      </c>
      <c r="J292" s="45">
        <v>504.92</v>
      </c>
      <c r="K292" s="45">
        <v>504.92</v>
      </c>
      <c r="L292" s="6" t="s">
        <v>512</v>
      </c>
      <c r="M292" s="6" t="s">
        <v>2</v>
      </c>
      <c r="N292" s="6">
        <v>9</v>
      </c>
      <c r="O292" s="6"/>
      <c r="P292" s="6"/>
      <c r="Q292" s="6"/>
      <c r="R292" s="6"/>
      <c r="S292" s="84"/>
      <c r="T292" s="84"/>
      <c r="U292" s="6"/>
      <c r="V292" s="6"/>
      <c r="W292" s="6"/>
      <c r="X292" s="6"/>
      <c r="Y292" s="6"/>
      <c r="Z292" s="6"/>
      <c r="AA292" s="62">
        <v>2014</v>
      </c>
      <c r="AB292" s="6"/>
      <c r="AC292" s="6"/>
      <c r="AD292" s="43"/>
      <c r="AE292" s="6" t="s">
        <v>77</v>
      </c>
    </row>
    <row r="293" spans="1:31" s="2" customFormat="1" ht="15" hidden="1">
      <c r="A293" s="66" t="s">
        <v>611</v>
      </c>
      <c r="B293" s="6" t="s">
        <v>79</v>
      </c>
      <c r="C293" s="19">
        <v>25301</v>
      </c>
      <c r="D293" s="26">
        <v>25301375</v>
      </c>
      <c r="E293" s="77" t="s">
        <v>217</v>
      </c>
      <c r="F293" s="71">
        <f t="shared" si="44"/>
        <v>27340</v>
      </c>
      <c r="G293" s="47">
        <f t="shared" si="45"/>
        <v>27340</v>
      </c>
      <c r="H293" s="47">
        <f t="shared" si="46"/>
        <v>27340</v>
      </c>
      <c r="I293" s="6">
        <v>500</v>
      </c>
      <c r="J293" s="45">
        <v>54.68</v>
      </c>
      <c r="K293" s="45">
        <v>54.68</v>
      </c>
      <c r="L293" s="6" t="s">
        <v>512</v>
      </c>
      <c r="M293" s="6" t="s">
        <v>2</v>
      </c>
      <c r="N293" s="6">
        <v>9</v>
      </c>
      <c r="O293" s="6"/>
      <c r="P293" s="6"/>
      <c r="Q293" s="6"/>
      <c r="R293" s="6"/>
      <c r="S293" s="84"/>
      <c r="T293" s="84"/>
      <c r="U293" s="6"/>
      <c r="V293" s="6"/>
      <c r="W293" s="6"/>
      <c r="X293" s="6"/>
      <c r="Y293" s="6"/>
      <c r="Z293" s="6"/>
      <c r="AA293" s="62">
        <v>2014</v>
      </c>
      <c r="AB293" s="6"/>
      <c r="AC293" s="6"/>
      <c r="AD293" s="43"/>
      <c r="AE293" s="6" t="s">
        <v>77</v>
      </c>
    </row>
    <row r="294" spans="1:31" s="2" customFormat="1" ht="15" hidden="1">
      <c r="A294" s="66" t="s">
        <v>612</v>
      </c>
      <c r="B294" s="6" t="s">
        <v>79</v>
      </c>
      <c r="C294" s="19">
        <v>25301</v>
      </c>
      <c r="D294" s="26">
        <v>25301382</v>
      </c>
      <c r="E294" s="77" t="s">
        <v>218</v>
      </c>
      <c r="F294" s="71">
        <f t="shared" si="44"/>
        <v>29418</v>
      </c>
      <c r="G294" s="47">
        <f t="shared" si="45"/>
        <v>29418</v>
      </c>
      <c r="H294" s="47">
        <f t="shared" si="46"/>
        <v>29418</v>
      </c>
      <c r="I294" s="6">
        <v>200</v>
      </c>
      <c r="J294" s="45">
        <v>147.09</v>
      </c>
      <c r="K294" s="45">
        <v>147.09</v>
      </c>
      <c r="L294" s="6" t="s">
        <v>512</v>
      </c>
      <c r="M294" s="6" t="s">
        <v>2</v>
      </c>
      <c r="N294" s="6">
        <v>9</v>
      </c>
      <c r="O294" s="6"/>
      <c r="P294" s="6"/>
      <c r="Q294" s="6"/>
      <c r="R294" s="6"/>
      <c r="S294" s="84"/>
      <c r="T294" s="84"/>
      <c r="U294" s="6"/>
      <c r="V294" s="6"/>
      <c r="W294" s="6"/>
      <c r="X294" s="6"/>
      <c r="Y294" s="6"/>
      <c r="Z294" s="6"/>
      <c r="AA294" s="62">
        <v>2014</v>
      </c>
      <c r="AB294" s="6"/>
      <c r="AC294" s="6"/>
      <c r="AD294" s="43"/>
      <c r="AE294" s="6" t="s">
        <v>77</v>
      </c>
    </row>
    <row r="295" spans="1:31" s="2" customFormat="1" ht="30" hidden="1">
      <c r="A295" s="66" t="s">
        <v>613</v>
      </c>
      <c r="B295" s="6" t="s">
        <v>79</v>
      </c>
      <c r="C295" s="19">
        <v>25301</v>
      </c>
      <c r="D295" s="12">
        <v>25301406</v>
      </c>
      <c r="E295" s="77" t="s">
        <v>347</v>
      </c>
      <c r="F295" s="71">
        <f t="shared" si="44"/>
        <v>22304</v>
      </c>
      <c r="G295" s="47">
        <f t="shared" si="45"/>
        <v>22304</v>
      </c>
      <c r="H295" s="47">
        <f t="shared" si="46"/>
        <v>22304</v>
      </c>
      <c r="I295" s="6">
        <v>200</v>
      </c>
      <c r="J295" s="45">
        <v>111.52</v>
      </c>
      <c r="K295" s="45">
        <v>111.52</v>
      </c>
      <c r="L295" s="6" t="s">
        <v>512</v>
      </c>
      <c r="M295" s="6" t="s">
        <v>2</v>
      </c>
      <c r="N295" s="6">
        <v>9</v>
      </c>
      <c r="O295" s="6"/>
      <c r="P295" s="6"/>
      <c r="Q295" s="6"/>
      <c r="R295" s="6"/>
      <c r="S295" s="84"/>
      <c r="T295" s="84"/>
      <c r="U295" s="6"/>
      <c r="V295" s="6"/>
      <c r="W295" s="6"/>
      <c r="X295" s="6"/>
      <c r="Y295" s="6"/>
      <c r="Z295" s="6"/>
      <c r="AA295" s="62">
        <v>2014</v>
      </c>
      <c r="AB295" s="6"/>
      <c r="AC295" s="6"/>
      <c r="AD295" s="43"/>
      <c r="AE295" s="6" t="s">
        <v>77</v>
      </c>
    </row>
    <row r="296" spans="1:31" s="2" customFormat="1" ht="30" hidden="1">
      <c r="A296" s="66" t="s">
        <v>614</v>
      </c>
      <c r="B296" s="6" t="s">
        <v>79</v>
      </c>
      <c r="C296" s="19">
        <v>25301</v>
      </c>
      <c r="D296" s="12">
        <v>25301406</v>
      </c>
      <c r="E296" s="77" t="s">
        <v>219</v>
      </c>
      <c r="F296" s="71">
        <f t="shared" si="44"/>
        <v>32840</v>
      </c>
      <c r="G296" s="47">
        <f t="shared" si="45"/>
        <v>32840</v>
      </c>
      <c r="H296" s="47">
        <f t="shared" si="46"/>
        <v>32840</v>
      </c>
      <c r="I296" s="6">
        <v>200</v>
      </c>
      <c r="J296" s="45">
        <v>164.2</v>
      </c>
      <c r="K296" s="45">
        <v>164.2</v>
      </c>
      <c r="L296" s="6" t="s">
        <v>512</v>
      </c>
      <c r="M296" s="6" t="s">
        <v>2</v>
      </c>
      <c r="N296" s="6">
        <v>9</v>
      </c>
      <c r="O296" s="6"/>
      <c r="P296" s="6"/>
      <c r="Q296" s="6"/>
      <c r="R296" s="6"/>
      <c r="S296" s="84"/>
      <c r="T296" s="84"/>
      <c r="U296" s="6"/>
      <c r="V296" s="6"/>
      <c r="W296" s="6"/>
      <c r="X296" s="6"/>
      <c r="Y296" s="6"/>
      <c r="Z296" s="6"/>
      <c r="AA296" s="62">
        <v>2014</v>
      </c>
      <c r="AB296" s="6"/>
      <c r="AC296" s="6"/>
      <c r="AD296" s="43"/>
      <c r="AE296" s="6" t="s">
        <v>77</v>
      </c>
    </row>
    <row r="297" spans="1:31" s="2" customFormat="1" ht="60" hidden="1">
      <c r="A297" s="66" t="s">
        <v>615</v>
      </c>
      <c r="B297" s="6" t="s">
        <v>79</v>
      </c>
      <c r="C297" s="19">
        <v>25301</v>
      </c>
      <c r="D297" s="12">
        <v>25301406</v>
      </c>
      <c r="E297" s="77" t="s">
        <v>420</v>
      </c>
      <c r="F297" s="71">
        <f t="shared" si="44"/>
        <v>1003.5</v>
      </c>
      <c r="G297" s="47">
        <f t="shared" si="45"/>
        <v>1003.5</v>
      </c>
      <c r="H297" s="47">
        <f t="shared" si="46"/>
        <v>1003.5</v>
      </c>
      <c r="I297" s="6">
        <v>5</v>
      </c>
      <c r="J297" s="45">
        <v>200.7</v>
      </c>
      <c r="K297" s="45">
        <v>200.7</v>
      </c>
      <c r="L297" s="6" t="s">
        <v>512</v>
      </c>
      <c r="M297" s="6" t="s">
        <v>2</v>
      </c>
      <c r="N297" s="6">
        <v>9</v>
      </c>
      <c r="O297" s="6"/>
      <c r="P297" s="6"/>
      <c r="Q297" s="6"/>
      <c r="R297" s="6"/>
      <c r="S297" s="84"/>
      <c r="T297" s="84"/>
      <c r="U297" s="6"/>
      <c r="V297" s="6"/>
      <c r="W297" s="6"/>
      <c r="X297" s="6"/>
      <c r="Y297" s="6"/>
      <c r="Z297" s="6"/>
      <c r="AA297" s="62">
        <v>2014</v>
      </c>
      <c r="AB297" s="6"/>
      <c r="AC297" s="6"/>
      <c r="AD297" s="43"/>
      <c r="AE297" s="6" t="s">
        <v>77</v>
      </c>
    </row>
    <row r="298" spans="1:31" s="2" customFormat="1" ht="30" hidden="1">
      <c r="A298" s="66" t="s">
        <v>616</v>
      </c>
      <c r="B298" s="6" t="s">
        <v>79</v>
      </c>
      <c r="C298" s="19">
        <v>25301</v>
      </c>
      <c r="D298" s="26">
        <v>25301442</v>
      </c>
      <c r="E298" s="77" t="s">
        <v>421</v>
      </c>
      <c r="F298" s="71">
        <f t="shared" si="44"/>
        <v>2100</v>
      </c>
      <c r="G298" s="47">
        <f t="shared" si="45"/>
        <v>2100</v>
      </c>
      <c r="H298" s="47">
        <f t="shared" si="46"/>
        <v>2100</v>
      </c>
      <c r="I298" s="6">
        <v>100</v>
      </c>
      <c r="J298" s="45">
        <v>21</v>
      </c>
      <c r="K298" s="45">
        <v>21</v>
      </c>
      <c r="L298" s="6" t="s">
        <v>512</v>
      </c>
      <c r="M298" s="6" t="s">
        <v>2</v>
      </c>
      <c r="N298" s="6">
        <v>9</v>
      </c>
      <c r="O298" s="6"/>
      <c r="P298" s="6"/>
      <c r="Q298" s="6"/>
      <c r="R298" s="6"/>
      <c r="S298" s="84"/>
      <c r="T298" s="84"/>
      <c r="U298" s="6"/>
      <c r="V298" s="6"/>
      <c r="W298" s="6"/>
      <c r="X298" s="6"/>
      <c r="Y298" s="6"/>
      <c r="Z298" s="6"/>
      <c r="AA298" s="62">
        <v>2014</v>
      </c>
      <c r="AB298" s="6"/>
      <c r="AC298" s="6"/>
      <c r="AD298" s="43"/>
      <c r="AE298" s="6" t="s">
        <v>77</v>
      </c>
    </row>
    <row r="299" spans="1:31" s="2" customFormat="1" ht="30" hidden="1">
      <c r="A299" s="66" t="s">
        <v>617</v>
      </c>
      <c r="B299" s="6" t="s">
        <v>79</v>
      </c>
      <c r="C299" s="19">
        <v>25301</v>
      </c>
      <c r="D299" s="26">
        <v>25301443</v>
      </c>
      <c r="E299" s="77" t="s">
        <v>348</v>
      </c>
      <c r="F299" s="71">
        <f t="shared" si="44"/>
        <v>12250</v>
      </c>
      <c r="G299" s="47">
        <f t="shared" si="45"/>
        <v>12250</v>
      </c>
      <c r="H299" s="47">
        <f t="shared" si="46"/>
        <v>12250</v>
      </c>
      <c r="I299" s="6">
        <v>100</v>
      </c>
      <c r="J299" s="45">
        <v>122.5</v>
      </c>
      <c r="K299" s="45">
        <v>122.5</v>
      </c>
      <c r="L299" s="6" t="s">
        <v>512</v>
      </c>
      <c r="M299" s="6" t="s">
        <v>2</v>
      </c>
      <c r="N299" s="6">
        <v>9</v>
      </c>
      <c r="O299" s="6"/>
      <c r="P299" s="6"/>
      <c r="Q299" s="6"/>
      <c r="R299" s="6"/>
      <c r="S299" s="84"/>
      <c r="T299" s="84"/>
      <c r="U299" s="6"/>
      <c r="V299" s="6"/>
      <c r="W299" s="6"/>
      <c r="X299" s="6"/>
      <c r="Y299" s="6"/>
      <c r="Z299" s="6"/>
      <c r="AA299" s="62">
        <v>2014</v>
      </c>
      <c r="AB299" s="6"/>
      <c r="AC299" s="6"/>
      <c r="AD299" s="43"/>
      <c r="AE299" s="6" t="s">
        <v>77</v>
      </c>
    </row>
    <row r="300" spans="1:31" s="2" customFormat="1" ht="30" hidden="1">
      <c r="A300" s="66" t="s">
        <v>618</v>
      </c>
      <c r="B300" s="6" t="s">
        <v>79</v>
      </c>
      <c r="C300" s="19">
        <v>25301</v>
      </c>
      <c r="D300" s="26">
        <v>25301547</v>
      </c>
      <c r="E300" s="77" t="s">
        <v>349</v>
      </c>
      <c r="F300" s="71">
        <f t="shared" si="44"/>
        <v>36020</v>
      </c>
      <c r="G300" s="47">
        <f t="shared" si="45"/>
        <v>36020</v>
      </c>
      <c r="H300" s="47">
        <f t="shared" si="46"/>
        <v>36020</v>
      </c>
      <c r="I300" s="6">
        <v>200</v>
      </c>
      <c r="J300" s="45">
        <v>180.1</v>
      </c>
      <c r="K300" s="45">
        <v>180.1</v>
      </c>
      <c r="L300" s="6" t="s">
        <v>512</v>
      </c>
      <c r="M300" s="6" t="s">
        <v>2</v>
      </c>
      <c r="N300" s="6">
        <v>9</v>
      </c>
      <c r="O300" s="6"/>
      <c r="P300" s="6"/>
      <c r="Q300" s="6"/>
      <c r="R300" s="6"/>
      <c r="S300" s="84"/>
      <c r="T300" s="84"/>
      <c r="U300" s="6"/>
      <c r="V300" s="6"/>
      <c r="W300" s="6"/>
      <c r="X300" s="6"/>
      <c r="Y300" s="6"/>
      <c r="Z300" s="6"/>
      <c r="AA300" s="62">
        <v>2014</v>
      </c>
      <c r="AB300" s="6"/>
      <c r="AC300" s="6"/>
      <c r="AD300" s="43"/>
      <c r="AE300" s="6" t="s">
        <v>77</v>
      </c>
    </row>
    <row r="301" spans="1:31" s="2" customFormat="1" ht="15" hidden="1">
      <c r="A301" s="66" t="s">
        <v>619</v>
      </c>
      <c r="B301" s="6" t="s">
        <v>79</v>
      </c>
      <c r="C301" s="19">
        <v>25301</v>
      </c>
      <c r="D301" s="12">
        <v>25301575</v>
      </c>
      <c r="E301" s="77" t="s">
        <v>262</v>
      </c>
      <c r="F301" s="71">
        <f t="shared" si="44"/>
        <v>55008.00000000001</v>
      </c>
      <c r="G301" s="47">
        <f t="shared" si="45"/>
        <v>55008.00000000001</v>
      </c>
      <c r="H301" s="47">
        <f t="shared" si="46"/>
        <v>55008.00000000001</v>
      </c>
      <c r="I301" s="6">
        <v>400</v>
      </c>
      <c r="J301" s="45">
        <v>137.52</v>
      </c>
      <c r="K301" s="45">
        <v>137.52</v>
      </c>
      <c r="L301" s="6" t="s">
        <v>512</v>
      </c>
      <c r="M301" s="6" t="s">
        <v>2</v>
      </c>
      <c r="N301" s="6">
        <v>9</v>
      </c>
      <c r="O301" s="6"/>
      <c r="P301" s="6"/>
      <c r="Q301" s="6"/>
      <c r="R301" s="6"/>
      <c r="S301" s="84"/>
      <c r="T301" s="84"/>
      <c r="U301" s="6"/>
      <c r="V301" s="6"/>
      <c r="W301" s="6"/>
      <c r="X301" s="6"/>
      <c r="Y301" s="6"/>
      <c r="Z301" s="6"/>
      <c r="AA301" s="62">
        <v>2014</v>
      </c>
      <c r="AB301" s="6"/>
      <c r="AC301" s="6"/>
      <c r="AD301" s="43"/>
      <c r="AE301" s="6" t="s">
        <v>77</v>
      </c>
    </row>
    <row r="302" spans="1:31" s="2" customFormat="1" ht="30" hidden="1">
      <c r="A302" s="66" t="s">
        <v>620</v>
      </c>
      <c r="B302" s="6" t="s">
        <v>79</v>
      </c>
      <c r="C302" s="19">
        <v>25301</v>
      </c>
      <c r="D302" s="12">
        <v>25301608</v>
      </c>
      <c r="E302" s="77" t="s">
        <v>422</v>
      </c>
      <c r="F302" s="71">
        <f t="shared" si="44"/>
        <v>7887.200000000001</v>
      </c>
      <c r="G302" s="47">
        <f t="shared" si="45"/>
        <v>7887.200000000001</v>
      </c>
      <c r="H302" s="47">
        <f t="shared" si="46"/>
        <v>7887.200000000001</v>
      </c>
      <c r="I302" s="6">
        <v>40</v>
      </c>
      <c r="J302" s="45">
        <v>197.18</v>
      </c>
      <c r="K302" s="45">
        <v>197.18</v>
      </c>
      <c r="L302" s="6" t="s">
        <v>512</v>
      </c>
      <c r="M302" s="6" t="s">
        <v>2</v>
      </c>
      <c r="N302" s="6">
        <v>9</v>
      </c>
      <c r="O302" s="6"/>
      <c r="P302" s="6"/>
      <c r="Q302" s="6"/>
      <c r="R302" s="6"/>
      <c r="S302" s="84"/>
      <c r="T302" s="84"/>
      <c r="U302" s="6"/>
      <c r="V302" s="6"/>
      <c r="W302" s="6"/>
      <c r="X302" s="6"/>
      <c r="Y302" s="6"/>
      <c r="Z302" s="6"/>
      <c r="AA302" s="62">
        <v>2014</v>
      </c>
      <c r="AB302" s="6"/>
      <c r="AC302" s="6"/>
      <c r="AD302" s="43"/>
      <c r="AE302" s="6" t="s">
        <v>77</v>
      </c>
    </row>
    <row r="303" spans="1:31" s="2" customFormat="1" ht="15" hidden="1">
      <c r="A303" s="66" t="s">
        <v>621</v>
      </c>
      <c r="B303" s="6" t="s">
        <v>79</v>
      </c>
      <c r="C303" s="19">
        <v>25301</v>
      </c>
      <c r="D303" s="26">
        <v>25301628</v>
      </c>
      <c r="E303" s="77" t="s">
        <v>263</v>
      </c>
      <c r="F303" s="71">
        <f t="shared" si="44"/>
        <v>15212</v>
      </c>
      <c r="G303" s="47">
        <f t="shared" si="45"/>
        <v>15212</v>
      </c>
      <c r="H303" s="47">
        <f t="shared" si="46"/>
        <v>15212</v>
      </c>
      <c r="I303" s="6">
        <v>400</v>
      </c>
      <c r="J303" s="45">
        <v>38.03</v>
      </c>
      <c r="K303" s="45">
        <v>38.03</v>
      </c>
      <c r="L303" s="6" t="s">
        <v>512</v>
      </c>
      <c r="M303" s="6" t="s">
        <v>2</v>
      </c>
      <c r="N303" s="6">
        <v>9</v>
      </c>
      <c r="O303" s="6"/>
      <c r="P303" s="6"/>
      <c r="Q303" s="6"/>
      <c r="R303" s="6"/>
      <c r="S303" s="84"/>
      <c r="T303" s="84"/>
      <c r="U303" s="6"/>
      <c r="V303" s="6"/>
      <c r="W303" s="6"/>
      <c r="X303" s="6"/>
      <c r="Y303" s="6"/>
      <c r="Z303" s="6"/>
      <c r="AA303" s="62">
        <v>2014</v>
      </c>
      <c r="AB303" s="6"/>
      <c r="AC303" s="6"/>
      <c r="AD303" s="43"/>
      <c r="AE303" s="6" t="s">
        <v>77</v>
      </c>
    </row>
    <row r="304" spans="1:31" s="2" customFormat="1" ht="30" hidden="1">
      <c r="A304" s="66" t="s">
        <v>622</v>
      </c>
      <c r="B304" s="6" t="s">
        <v>79</v>
      </c>
      <c r="C304" s="19">
        <v>25301</v>
      </c>
      <c r="D304" s="26">
        <v>25301661</v>
      </c>
      <c r="E304" s="77" t="s">
        <v>350</v>
      </c>
      <c r="F304" s="71">
        <f t="shared" si="44"/>
        <v>3757.5000000000005</v>
      </c>
      <c r="G304" s="47">
        <f t="shared" si="45"/>
        <v>3757.5000000000005</v>
      </c>
      <c r="H304" s="47">
        <f t="shared" si="46"/>
        <v>3757.5000000000005</v>
      </c>
      <c r="I304" s="6">
        <v>50</v>
      </c>
      <c r="J304" s="45">
        <v>75.15</v>
      </c>
      <c r="K304" s="45">
        <v>75.15</v>
      </c>
      <c r="L304" s="6" t="s">
        <v>517</v>
      </c>
      <c r="M304" s="6" t="s">
        <v>2</v>
      </c>
      <c r="N304" s="6">
        <v>9</v>
      </c>
      <c r="O304" s="6"/>
      <c r="P304" s="6"/>
      <c r="Q304" s="6"/>
      <c r="R304" s="6"/>
      <c r="S304" s="84"/>
      <c r="T304" s="84"/>
      <c r="U304" s="6"/>
      <c r="V304" s="6"/>
      <c r="W304" s="6"/>
      <c r="X304" s="6"/>
      <c r="Y304" s="6"/>
      <c r="Z304" s="6"/>
      <c r="AA304" s="62">
        <v>2014</v>
      </c>
      <c r="AB304" s="6"/>
      <c r="AC304" s="6"/>
      <c r="AD304" s="43"/>
      <c r="AE304" s="6" t="s">
        <v>77</v>
      </c>
    </row>
    <row r="305" spans="1:31" s="2" customFormat="1" ht="15" hidden="1">
      <c r="A305" s="66" t="s">
        <v>623</v>
      </c>
      <c r="B305" s="6" t="s">
        <v>79</v>
      </c>
      <c r="C305" s="19">
        <v>25301</v>
      </c>
      <c r="D305" s="26">
        <v>25301684</v>
      </c>
      <c r="E305" s="77" t="s">
        <v>220</v>
      </c>
      <c r="F305" s="71">
        <f aca="true" t="shared" si="47" ref="F305:F311">+I305*K305</f>
        <v>15066</v>
      </c>
      <c r="G305" s="47">
        <f aca="true" t="shared" si="48" ref="G305:G311">+F305</f>
        <v>15066</v>
      </c>
      <c r="H305" s="47">
        <f aca="true" t="shared" si="49" ref="H305:H311">+F305</f>
        <v>15066</v>
      </c>
      <c r="I305" s="6">
        <v>200</v>
      </c>
      <c r="J305" s="45">
        <v>75.33</v>
      </c>
      <c r="K305" s="45">
        <v>75.33</v>
      </c>
      <c r="L305" s="6" t="s">
        <v>512</v>
      </c>
      <c r="M305" s="6" t="s">
        <v>2</v>
      </c>
      <c r="N305" s="6">
        <v>9</v>
      </c>
      <c r="O305" s="6"/>
      <c r="P305" s="6"/>
      <c r="Q305" s="6"/>
      <c r="R305" s="6"/>
      <c r="S305" s="84"/>
      <c r="T305" s="84"/>
      <c r="U305" s="6"/>
      <c r="V305" s="6"/>
      <c r="W305" s="6"/>
      <c r="X305" s="6"/>
      <c r="Y305" s="6"/>
      <c r="Z305" s="6"/>
      <c r="AA305" s="62">
        <v>2014</v>
      </c>
      <c r="AB305" s="6"/>
      <c r="AC305" s="6"/>
      <c r="AD305" s="43"/>
      <c r="AE305" s="6" t="s">
        <v>77</v>
      </c>
    </row>
    <row r="306" spans="1:31" s="2" customFormat="1" ht="45" hidden="1">
      <c r="A306" s="66" t="s">
        <v>624</v>
      </c>
      <c r="B306" s="6" t="s">
        <v>79</v>
      </c>
      <c r="C306" s="19">
        <v>25301</v>
      </c>
      <c r="D306" s="26">
        <v>25301684</v>
      </c>
      <c r="E306" s="77" t="s">
        <v>292</v>
      </c>
      <c r="F306" s="71">
        <f t="shared" si="47"/>
        <v>6847.5</v>
      </c>
      <c r="G306" s="47">
        <f t="shared" si="48"/>
        <v>6847.5</v>
      </c>
      <c r="H306" s="47">
        <f t="shared" si="49"/>
        <v>6847.5</v>
      </c>
      <c r="I306" s="6">
        <v>250</v>
      </c>
      <c r="J306" s="45">
        <v>27.39</v>
      </c>
      <c r="K306" s="45">
        <v>27.39</v>
      </c>
      <c r="L306" s="6" t="s">
        <v>512</v>
      </c>
      <c r="M306" s="6" t="s">
        <v>2</v>
      </c>
      <c r="N306" s="6">
        <v>9</v>
      </c>
      <c r="O306" s="6"/>
      <c r="P306" s="6"/>
      <c r="Q306" s="6"/>
      <c r="R306" s="6"/>
      <c r="S306" s="84"/>
      <c r="T306" s="84"/>
      <c r="U306" s="6"/>
      <c r="V306" s="6"/>
      <c r="W306" s="6"/>
      <c r="X306" s="6"/>
      <c r="Y306" s="6"/>
      <c r="Z306" s="6"/>
      <c r="AA306" s="62">
        <v>2014</v>
      </c>
      <c r="AB306" s="6"/>
      <c r="AC306" s="6"/>
      <c r="AD306" s="43"/>
      <c r="AE306" s="6" t="s">
        <v>77</v>
      </c>
    </row>
    <row r="307" spans="1:31" s="2" customFormat="1" ht="15" hidden="1">
      <c r="A307" s="66" t="s">
        <v>625</v>
      </c>
      <c r="B307" s="6" t="s">
        <v>79</v>
      </c>
      <c r="C307" s="19">
        <v>25301</v>
      </c>
      <c r="D307" s="26">
        <v>25301737</v>
      </c>
      <c r="E307" s="77" t="s">
        <v>264</v>
      </c>
      <c r="F307" s="71">
        <f t="shared" si="47"/>
        <v>1717.5</v>
      </c>
      <c r="G307" s="47">
        <f t="shared" si="48"/>
        <v>1717.5</v>
      </c>
      <c r="H307" s="47">
        <f t="shared" si="49"/>
        <v>1717.5</v>
      </c>
      <c r="I307" s="6">
        <v>50</v>
      </c>
      <c r="J307" s="45">
        <v>34.38</v>
      </c>
      <c r="K307" s="45">
        <v>34.35</v>
      </c>
      <c r="L307" s="6" t="s">
        <v>512</v>
      </c>
      <c r="M307" s="6" t="s">
        <v>2</v>
      </c>
      <c r="N307" s="6">
        <v>9</v>
      </c>
      <c r="O307" s="6"/>
      <c r="P307" s="6"/>
      <c r="Q307" s="6"/>
      <c r="R307" s="6"/>
      <c r="S307" s="84"/>
      <c r="T307" s="84"/>
      <c r="U307" s="6"/>
      <c r="V307" s="6"/>
      <c r="W307" s="6"/>
      <c r="X307" s="6"/>
      <c r="Y307" s="6"/>
      <c r="Z307" s="6"/>
      <c r="AA307" s="62">
        <v>2014</v>
      </c>
      <c r="AB307" s="6"/>
      <c r="AC307" s="6"/>
      <c r="AD307" s="43"/>
      <c r="AE307" s="6" t="s">
        <v>77</v>
      </c>
    </row>
    <row r="308" spans="1:31" s="2" customFormat="1" ht="30" hidden="1">
      <c r="A308" s="66" t="s">
        <v>626</v>
      </c>
      <c r="B308" s="6" t="s">
        <v>79</v>
      </c>
      <c r="C308" s="19">
        <v>25301</v>
      </c>
      <c r="D308" s="26">
        <v>25301833</v>
      </c>
      <c r="E308" s="77" t="s">
        <v>221</v>
      </c>
      <c r="F308" s="71">
        <f t="shared" si="47"/>
        <v>52514.975</v>
      </c>
      <c r="G308" s="47">
        <f t="shared" si="48"/>
        <v>52514.975</v>
      </c>
      <c r="H308" s="47">
        <f t="shared" si="49"/>
        <v>52514.975</v>
      </c>
      <c r="I308" s="6">
        <v>250</v>
      </c>
      <c r="J308" s="45">
        <v>210</v>
      </c>
      <c r="K308" s="45">
        <v>210.0599</v>
      </c>
      <c r="L308" s="6" t="s">
        <v>512</v>
      </c>
      <c r="M308" s="6" t="s">
        <v>2</v>
      </c>
      <c r="N308" s="6">
        <v>9</v>
      </c>
      <c r="O308" s="6"/>
      <c r="P308" s="6"/>
      <c r="Q308" s="6"/>
      <c r="R308" s="6"/>
      <c r="S308" s="84"/>
      <c r="T308" s="84"/>
      <c r="U308" s="6"/>
      <c r="V308" s="6"/>
      <c r="W308" s="6"/>
      <c r="X308" s="6"/>
      <c r="Y308" s="6"/>
      <c r="Z308" s="6"/>
      <c r="AA308" s="62">
        <v>2014</v>
      </c>
      <c r="AB308" s="6"/>
      <c r="AC308" s="6"/>
      <c r="AD308" s="43"/>
      <c r="AE308" s="6" t="s">
        <v>77</v>
      </c>
    </row>
    <row r="309" spans="1:31" s="2" customFormat="1" ht="30" hidden="1">
      <c r="A309" s="66" t="s">
        <v>627</v>
      </c>
      <c r="B309" s="6" t="s">
        <v>79</v>
      </c>
      <c r="C309" s="19">
        <v>25301</v>
      </c>
      <c r="D309" s="26">
        <v>25301833</v>
      </c>
      <c r="E309" s="77" t="s">
        <v>351</v>
      </c>
      <c r="F309" s="71">
        <f t="shared" si="47"/>
        <v>19500</v>
      </c>
      <c r="G309" s="47">
        <f t="shared" si="48"/>
        <v>19500</v>
      </c>
      <c r="H309" s="47">
        <f t="shared" si="49"/>
        <v>19500</v>
      </c>
      <c r="I309" s="6">
        <v>300</v>
      </c>
      <c r="J309" s="45">
        <v>65</v>
      </c>
      <c r="K309" s="45">
        <v>65</v>
      </c>
      <c r="L309" s="6" t="s">
        <v>512</v>
      </c>
      <c r="M309" s="6" t="s">
        <v>2</v>
      </c>
      <c r="N309" s="6">
        <v>9</v>
      </c>
      <c r="O309" s="6"/>
      <c r="P309" s="6"/>
      <c r="Q309" s="6"/>
      <c r="R309" s="6"/>
      <c r="S309" s="84"/>
      <c r="T309" s="84"/>
      <c r="U309" s="6"/>
      <c r="V309" s="6"/>
      <c r="W309" s="6"/>
      <c r="X309" s="6"/>
      <c r="Y309" s="6"/>
      <c r="Z309" s="6"/>
      <c r="AA309" s="62">
        <v>2014</v>
      </c>
      <c r="AB309" s="6"/>
      <c r="AC309" s="6"/>
      <c r="AD309" s="43"/>
      <c r="AE309" s="6" t="s">
        <v>77</v>
      </c>
    </row>
    <row r="310" spans="1:31" s="2" customFormat="1" ht="30" hidden="1">
      <c r="A310" s="66" t="s">
        <v>628</v>
      </c>
      <c r="B310" s="6" t="s">
        <v>79</v>
      </c>
      <c r="C310" s="19">
        <v>25301</v>
      </c>
      <c r="D310" s="26">
        <v>25301984</v>
      </c>
      <c r="E310" s="77" t="s">
        <v>423</v>
      </c>
      <c r="F310" s="71">
        <f t="shared" si="47"/>
        <v>16550</v>
      </c>
      <c r="G310" s="47">
        <f t="shared" si="48"/>
        <v>16550</v>
      </c>
      <c r="H310" s="47">
        <f t="shared" si="49"/>
        <v>16550</v>
      </c>
      <c r="I310" s="6">
        <v>50</v>
      </c>
      <c r="J310" s="45">
        <v>331</v>
      </c>
      <c r="K310" s="45">
        <v>331</v>
      </c>
      <c r="L310" s="6" t="s">
        <v>512</v>
      </c>
      <c r="M310" s="6" t="s">
        <v>2</v>
      </c>
      <c r="N310" s="6">
        <v>9</v>
      </c>
      <c r="O310" s="6"/>
      <c r="P310" s="6"/>
      <c r="Q310" s="6"/>
      <c r="R310" s="6"/>
      <c r="S310" s="84"/>
      <c r="T310" s="84"/>
      <c r="U310" s="6"/>
      <c r="V310" s="6"/>
      <c r="W310" s="6"/>
      <c r="X310" s="6"/>
      <c r="Y310" s="6"/>
      <c r="Z310" s="6"/>
      <c r="AA310" s="62">
        <v>2014</v>
      </c>
      <c r="AB310" s="6"/>
      <c r="AC310" s="6"/>
      <c r="AD310" s="43"/>
      <c r="AE310" s="6" t="s">
        <v>77</v>
      </c>
    </row>
    <row r="311" spans="1:31" s="2" customFormat="1" ht="30" hidden="1">
      <c r="A311" s="66" t="s">
        <v>629</v>
      </c>
      <c r="B311" s="6" t="s">
        <v>79</v>
      </c>
      <c r="C311" s="19">
        <v>25301</v>
      </c>
      <c r="D311" s="26">
        <v>25302117</v>
      </c>
      <c r="E311" s="77" t="s">
        <v>222</v>
      </c>
      <c r="F311" s="71">
        <f t="shared" si="47"/>
        <v>20300</v>
      </c>
      <c r="G311" s="47">
        <f t="shared" si="48"/>
        <v>20300</v>
      </c>
      <c r="H311" s="47">
        <f t="shared" si="49"/>
        <v>20300</v>
      </c>
      <c r="I311" s="6">
        <v>700</v>
      </c>
      <c r="J311" s="45">
        <v>29.25</v>
      </c>
      <c r="K311" s="45">
        <v>29</v>
      </c>
      <c r="L311" s="6" t="s">
        <v>512</v>
      </c>
      <c r="M311" s="6" t="s">
        <v>2</v>
      </c>
      <c r="N311" s="6">
        <v>9</v>
      </c>
      <c r="O311" s="6"/>
      <c r="P311" s="6"/>
      <c r="Q311" s="6"/>
      <c r="R311" s="6"/>
      <c r="S311" s="84"/>
      <c r="T311" s="84"/>
      <c r="U311" s="6"/>
      <c r="V311" s="6"/>
      <c r="W311" s="6"/>
      <c r="X311" s="6"/>
      <c r="Y311" s="6"/>
      <c r="Z311" s="6"/>
      <c r="AA311" s="62">
        <v>2014</v>
      </c>
      <c r="AB311" s="6"/>
      <c r="AC311" s="6"/>
      <c r="AD311" s="43"/>
      <c r="AE311" s="6" t="s">
        <v>77</v>
      </c>
    </row>
    <row r="312" spans="1:31" s="2" customFormat="1" ht="15">
      <c r="A312" s="6"/>
      <c r="B312" s="6"/>
      <c r="C312" s="16"/>
      <c r="D312" s="16"/>
      <c r="E312" s="80" t="s">
        <v>710</v>
      </c>
      <c r="F312" s="70">
        <f>SUM(F241:F311)</f>
        <v>1711128.5150000001</v>
      </c>
      <c r="G312" s="50">
        <f aca="true" t="shared" si="50" ref="G312:H312">SUM(G241:G311)</f>
        <v>1711128.5150000001</v>
      </c>
      <c r="H312" s="50">
        <f t="shared" si="50"/>
        <v>1711128.5150000001</v>
      </c>
      <c r="I312" s="6"/>
      <c r="J312" s="45"/>
      <c r="K312" s="45"/>
      <c r="L312" s="6"/>
      <c r="M312" s="6" t="s">
        <v>2</v>
      </c>
      <c r="N312" s="6">
        <v>9</v>
      </c>
      <c r="O312" s="6"/>
      <c r="P312" s="6"/>
      <c r="Q312" s="6"/>
      <c r="R312" s="6"/>
      <c r="S312" s="84"/>
      <c r="T312" s="84"/>
      <c r="U312" s="6"/>
      <c r="V312" s="6"/>
      <c r="W312" s="6"/>
      <c r="X312" s="6"/>
      <c r="Y312" s="6"/>
      <c r="Z312" s="6"/>
      <c r="AA312" s="62">
        <v>2014</v>
      </c>
      <c r="AB312" s="6"/>
      <c r="AC312" s="6"/>
      <c r="AD312" s="43"/>
      <c r="AE312" s="6" t="s">
        <v>77</v>
      </c>
    </row>
    <row r="313" spans="1:31" s="2" customFormat="1" ht="15" hidden="1">
      <c r="A313" s="6"/>
      <c r="B313" s="6"/>
      <c r="C313" s="16"/>
      <c r="D313" s="16"/>
      <c r="E313" s="85"/>
      <c r="F313" s="71"/>
      <c r="G313" s="47"/>
      <c r="H313" s="47"/>
      <c r="I313" s="6"/>
      <c r="J313" s="45"/>
      <c r="K313" s="45"/>
      <c r="L313" s="6"/>
      <c r="M313" s="6" t="s">
        <v>2</v>
      </c>
      <c r="N313" s="6">
        <v>9</v>
      </c>
      <c r="O313" s="6"/>
      <c r="P313" s="6"/>
      <c r="Q313" s="6"/>
      <c r="R313" s="6"/>
      <c r="S313" s="6"/>
      <c r="T313" s="6"/>
      <c r="U313" s="6"/>
      <c r="V313" s="6"/>
      <c r="W313" s="6"/>
      <c r="X313" s="6"/>
      <c r="Y313" s="6"/>
      <c r="Z313" s="6"/>
      <c r="AA313" s="62">
        <v>2014</v>
      </c>
      <c r="AB313" s="6"/>
      <c r="AC313" s="6"/>
      <c r="AD313" s="43"/>
      <c r="AE313" s="6" t="s">
        <v>77</v>
      </c>
    </row>
    <row r="314" spans="1:31" s="2" customFormat="1" ht="45" hidden="1">
      <c r="A314" s="66" t="s">
        <v>630</v>
      </c>
      <c r="B314" s="6" t="s">
        <v>79</v>
      </c>
      <c r="C314" s="19">
        <v>25401</v>
      </c>
      <c r="D314" s="26">
        <v>25400001</v>
      </c>
      <c r="E314" s="77" t="s">
        <v>223</v>
      </c>
      <c r="F314" s="71">
        <f aca="true" t="shared" si="51" ref="F314:F377">+I314*K314</f>
        <v>9612.4504413875</v>
      </c>
      <c r="G314" s="47">
        <f aca="true" t="shared" si="52" ref="G314:G377">+F314</f>
        <v>9612.4504413875</v>
      </c>
      <c r="H314" s="47">
        <f aca="true" t="shared" si="53" ref="H314:H377">+F314</f>
        <v>9612.4504413875</v>
      </c>
      <c r="I314" s="6">
        <v>50</v>
      </c>
      <c r="J314" s="45">
        <v>245</v>
      </c>
      <c r="K314" s="45">
        <f aca="true" t="shared" si="54" ref="K314:K377">J314*0.78468983195</f>
        <v>192.24900882775</v>
      </c>
      <c r="L314" s="6" t="s">
        <v>511</v>
      </c>
      <c r="M314" s="6" t="s">
        <v>2</v>
      </c>
      <c r="N314" s="6">
        <v>9</v>
      </c>
      <c r="O314" s="6"/>
      <c r="P314" s="6"/>
      <c r="Q314" s="6"/>
      <c r="R314" s="6"/>
      <c r="S314" s="6"/>
      <c r="T314" s="6"/>
      <c r="U314" s="6"/>
      <c r="V314" s="6"/>
      <c r="W314" s="6"/>
      <c r="X314" s="6"/>
      <c r="Y314" s="6"/>
      <c r="Z314" s="6"/>
      <c r="AA314" s="62">
        <v>2014</v>
      </c>
      <c r="AB314" s="6"/>
      <c r="AC314" s="6"/>
      <c r="AD314" s="43"/>
      <c r="AE314" s="6" t="s">
        <v>77</v>
      </c>
    </row>
    <row r="315" spans="1:31" s="2" customFormat="1" ht="15" hidden="1">
      <c r="A315" s="66" t="s">
        <v>631</v>
      </c>
      <c r="B315" s="6" t="s">
        <v>79</v>
      </c>
      <c r="C315" s="19">
        <v>25401</v>
      </c>
      <c r="D315" s="26">
        <v>25300001</v>
      </c>
      <c r="E315" s="77" t="s">
        <v>92</v>
      </c>
      <c r="F315" s="71">
        <f t="shared" si="51"/>
        <v>1401.6129778290901</v>
      </c>
      <c r="G315" s="47">
        <f t="shared" si="52"/>
        <v>1401.6129778290901</v>
      </c>
      <c r="H315" s="47">
        <f t="shared" si="53"/>
        <v>1401.6129778290901</v>
      </c>
      <c r="I315" s="6">
        <v>10</v>
      </c>
      <c r="J315" s="45">
        <v>178.62</v>
      </c>
      <c r="K315" s="45">
        <f t="shared" si="54"/>
        <v>140.161297782909</v>
      </c>
      <c r="L315" s="6" t="s">
        <v>511</v>
      </c>
      <c r="M315" s="6" t="s">
        <v>2</v>
      </c>
      <c r="N315" s="6">
        <v>9</v>
      </c>
      <c r="O315" s="6"/>
      <c r="P315" s="6"/>
      <c r="Q315" s="6"/>
      <c r="R315" s="6"/>
      <c r="S315" s="6"/>
      <c r="T315" s="6"/>
      <c r="U315" s="6"/>
      <c r="V315" s="6"/>
      <c r="W315" s="6"/>
      <c r="X315" s="6"/>
      <c r="Y315" s="6"/>
      <c r="Z315" s="6"/>
      <c r="AA315" s="62">
        <v>2014</v>
      </c>
      <c r="AB315" s="6"/>
      <c r="AC315" s="6"/>
      <c r="AD315" s="43"/>
      <c r="AE315" s="6" t="s">
        <v>77</v>
      </c>
    </row>
    <row r="316" spans="1:31" s="2" customFormat="1" ht="15" hidden="1">
      <c r="A316" s="66" t="s">
        <v>632</v>
      </c>
      <c r="B316" s="6" t="s">
        <v>79</v>
      </c>
      <c r="C316" s="19">
        <v>25401</v>
      </c>
      <c r="D316" s="26">
        <v>25300001</v>
      </c>
      <c r="E316" s="77" t="s">
        <v>148</v>
      </c>
      <c r="F316" s="71">
        <f t="shared" si="51"/>
        <v>1691.5558707346147</v>
      </c>
      <c r="G316" s="47">
        <f t="shared" si="52"/>
        <v>1691.5558707346147</v>
      </c>
      <c r="H316" s="47">
        <f t="shared" si="53"/>
        <v>1691.5558707346147</v>
      </c>
      <c r="I316" s="6">
        <v>10</v>
      </c>
      <c r="J316" s="45">
        <v>215.57</v>
      </c>
      <c r="K316" s="45">
        <f t="shared" si="54"/>
        <v>169.15558707346148</v>
      </c>
      <c r="L316" s="6" t="s">
        <v>511</v>
      </c>
      <c r="M316" s="6" t="s">
        <v>2</v>
      </c>
      <c r="N316" s="6">
        <v>9</v>
      </c>
      <c r="O316" s="6"/>
      <c r="P316" s="6"/>
      <c r="Q316" s="6"/>
      <c r="R316" s="6"/>
      <c r="S316" s="6"/>
      <c r="T316" s="6"/>
      <c r="U316" s="6"/>
      <c r="V316" s="6"/>
      <c r="W316" s="6"/>
      <c r="X316" s="6"/>
      <c r="Y316" s="6"/>
      <c r="Z316" s="6"/>
      <c r="AA316" s="62">
        <v>2014</v>
      </c>
      <c r="AB316" s="6"/>
      <c r="AC316" s="6"/>
      <c r="AD316" s="43"/>
      <c r="AE316" s="6" t="s">
        <v>77</v>
      </c>
    </row>
    <row r="317" spans="1:31" s="2" customFormat="1" ht="30" hidden="1">
      <c r="A317" s="66" t="s">
        <v>633</v>
      </c>
      <c r="B317" s="6" t="s">
        <v>79</v>
      </c>
      <c r="C317" s="19">
        <v>25401</v>
      </c>
      <c r="D317" s="26">
        <v>25300051</v>
      </c>
      <c r="E317" s="77" t="s">
        <v>424</v>
      </c>
      <c r="F317" s="71">
        <f t="shared" si="51"/>
        <v>2607.602780553045</v>
      </c>
      <c r="G317" s="47">
        <f t="shared" si="52"/>
        <v>2607.602780553045</v>
      </c>
      <c r="H317" s="47">
        <f t="shared" si="53"/>
        <v>2607.602780553045</v>
      </c>
      <c r="I317" s="6">
        <v>10</v>
      </c>
      <c r="J317" s="45">
        <v>332.31</v>
      </c>
      <c r="K317" s="45">
        <f t="shared" si="54"/>
        <v>260.76027805530447</v>
      </c>
      <c r="L317" s="6" t="s">
        <v>511</v>
      </c>
      <c r="M317" s="6" t="s">
        <v>2</v>
      </c>
      <c r="N317" s="6">
        <v>9</v>
      </c>
      <c r="O317" s="6"/>
      <c r="P317" s="6"/>
      <c r="Q317" s="6"/>
      <c r="R317" s="6"/>
      <c r="S317" s="6"/>
      <c r="T317" s="6"/>
      <c r="U317" s="6"/>
      <c r="V317" s="6"/>
      <c r="W317" s="6"/>
      <c r="X317" s="6"/>
      <c r="Y317" s="6"/>
      <c r="Z317" s="6"/>
      <c r="AA317" s="62">
        <v>2014</v>
      </c>
      <c r="AB317" s="6"/>
      <c r="AC317" s="6"/>
      <c r="AD317" s="43"/>
      <c r="AE317" s="6" t="s">
        <v>77</v>
      </c>
    </row>
    <row r="318" spans="1:31" s="2" customFormat="1" ht="30" hidden="1">
      <c r="A318" s="66" t="s">
        <v>634</v>
      </c>
      <c r="B318" s="6" t="s">
        <v>79</v>
      </c>
      <c r="C318" s="19">
        <v>25401</v>
      </c>
      <c r="D318" s="26">
        <v>25400011</v>
      </c>
      <c r="E318" s="77" t="s">
        <v>425</v>
      </c>
      <c r="F318" s="71">
        <f t="shared" si="51"/>
        <v>135.28052702818</v>
      </c>
      <c r="G318" s="47">
        <f t="shared" si="52"/>
        <v>135.28052702818</v>
      </c>
      <c r="H318" s="47">
        <f t="shared" si="53"/>
        <v>135.28052702818</v>
      </c>
      <c r="I318" s="6">
        <v>10</v>
      </c>
      <c r="J318" s="45">
        <v>17.24</v>
      </c>
      <c r="K318" s="45">
        <f t="shared" si="54"/>
        <v>13.528052702817998</v>
      </c>
      <c r="L318" s="6" t="s">
        <v>511</v>
      </c>
      <c r="M318" s="6" t="s">
        <v>2</v>
      </c>
      <c r="N318" s="6">
        <v>9</v>
      </c>
      <c r="O318" s="6"/>
      <c r="P318" s="6"/>
      <c r="Q318" s="6"/>
      <c r="R318" s="6"/>
      <c r="S318" s="6"/>
      <c r="T318" s="6"/>
      <c r="U318" s="6"/>
      <c r="V318" s="6"/>
      <c r="W318" s="6"/>
      <c r="X318" s="6"/>
      <c r="Y318" s="6"/>
      <c r="Z318" s="6"/>
      <c r="AA318" s="62">
        <v>2014</v>
      </c>
      <c r="AB318" s="6"/>
      <c r="AC318" s="6"/>
      <c r="AD318" s="43"/>
      <c r="AE318" s="6" t="s">
        <v>77</v>
      </c>
    </row>
    <row r="319" spans="1:31" s="2" customFormat="1" ht="30" hidden="1">
      <c r="A319" s="66" t="s">
        <v>635</v>
      </c>
      <c r="B319" s="6" t="s">
        <v>79</v>
      </c>
      <c r="C319" s="19">
        <v>25401</v>
      </c>
      <c r="D319" s="26">
        <v>25400012</v>
      </c>
      <c r="E319" s="77" t="s">
        <v>426</v>
      </c>
      <c r="F319" s="71">
        <f t="shared" si="51"/>
        <v>1035.790578174</v>
      </c>
      <c r="G319" s="47">
        <f t="shared" si="52"/>
        <v>1035.790578174</v>
      </c>
      <c r="H319" s="47">
        <f t="shared" si="53"/>
        <v>1035.790578174</v>
      </c>
      <c r="I319" s="6">
        <v>10</v>
      </c>
      <c r="J319" s="45">
        <v>132</v>
      </c>
      <c r="K319" s="45">
        <f t="shared" si="54"/>
        <v>103.5790578174</v>
      </c>
      <c r="L319" s="6" t="s">
        <v>511</v>
      </c>
      <c r="M319" s="6" t="s">
        <v>2</v>
      </c>
      <c r="N319" s="6">
        <v>9</v>
      </c>
      <c r="O319" s="6"/>
      <c r="P319" s="6"/>
      <c r="Q319" s="6"/>
      <c r="R319" s="6"/>
      <c r="S319" s="6"/>
      <c r="T319" s="6"/>
      <c r="U319" s="6"/>
      <c r="V319" s="6"/>
      <c r="W319" s="6"/>
      <c r="X319" s="6"/>
      <c r="Y319" s="6"/>
      <c r="Z319" s="6"/>
      <c r="AA319" s="62">
        <v>2014</v>
      </c>
      <c r="AB319" s="6"/>
      <c r="AC319" s="6"/>
      <c r="AD319" s="43"/>
      <c r="AE319" s="6" t="s">
        <v>77</v>
      </c>
    </row>
    <row r="320" spans="1:31" s="2" customFormat="1" ht="30" hidden="1">
      <c r="A320" s="66" t="s">
        <v>636</v>
      </c>
      <c r="B320" s="6" t="s">
        <v>79</v>
      </c>
      <c r="C320" s="19">
        <v>25401</v>
      </c>
      <c r="D320" s="26">
        <v>25400017</v>
      </c>
      <c r="E320" s="77" t="s">
        <v>149</v>
      </c>
      <c r="F320" s="71">
        <f t="shared" si="51"/>
        <v>11613.40951286</v>
      </c>
      <c r="G320" s="47">
        <f t="shared" si="52"/>
        <v>11613.40951286</v>
      </c>
      <c r="H320" s="47">
        <f t="shared" si="53"/>
        <v>11613.40951286</v>
      </c>
      <c r="I320" s="6">
        <v>50</v>
      </c>
      <c r="J320" s="45">
        <v>296</v>
      </c>
      <c r="K320" s="45">
        <f t="shared" si="54"/>
        <v>232.2681902572</v>
      </c>
      <c r="L320" s="6" t="s">
        <v>511</v>
      </c>
      <c r="M320" s="6" t="s">
        <v>2</v>
      </c>
      <c r="N320" s="6">
        <v>9</v>
      </c>
      <c r="O320" s="6"/>
      <c r="P320" s="6"/>
      <c r="Q320" s="6"/>
      <c r="R320" s="6"/>
      <c r="S320" s="6"/>
      <c r="T320" s="6"/>
      <c r="U320" s="6"/>
      <c r="V320" s="6"/>
      <c r="W320" s="6"/>
      <c r="X320" s="6"/>
      <c r="Y320" s="6"/>
      <c r="Z320" s="6"/>
      <c r="AA320" s="62">
        <v>2014</v>
      </c>
      <c r="AB320" s="6"/>
      <c r="AC320" s="6"/>
      <c r="AD320" s="43"/>
      <c r="AE320" s="6" t="s">
        <v>77</v>
      </c>
    </row>
    <row r="321" spans="1:31" s="2" customFormat="1" ht="15" hidden="1">
      <c r="A321" s="66" t="s">
        <v>637</v>
      </c>
      <c r="B321" s="6" t="s">
        <v>79</v>
      </c>
      <c r="C321" s="19">
        <v>25401</v>
      </c>
      <c r="D321" s="26">
        <v>25100003</v>
      </c>
      <c r="E321" s="77" t="s">
        <v>352</v>
      </c>
      <c r="F321" s="71">
        <f t="shared" si="51"/>
        <v>1178.6041275889</v>
      </c>
      <c r="G321" s="47">
        <f t="shared" si="52"/>
        <v>1178.6041275889</v>
      </c>
      <c r="H321" s="47">
        <f t="shared" si="53"/>
        <v>1178.6041275889</v>
      </c>
      <c r="I321" s="6">
        <v>20</v>
      </c>
      <c r="J321" s="45">
        <v>75.1</v>
      </c>
      <c r="K321" s="45">
        <f t="shared" si="54"/>
        <v>58.930206379444996</v>
      </c>
      <c r="L321" s="6" t="s">
        <v>511</v>
      </c>
      <c r="M321" s="6" t="s">
        <v>2</v>
      </c>
      <c r="N321" s="6">
        <v>9</v>
      </c>
      <c r="O321" s="6"/>
      <c r="P321" s="6"/>
      <c r="Q321" s="6"/>
      <c r="R321" s="6"/>
      <c r="S321" s="6"/>
      <c r="T321" s="6"/>
      <c r="U321" s="6"/>
      <c r="V321" s="6"/>
      <c r="W321" s="6"/>
      <c r="X321" s="6"/>
      <c r="Y321" s="6"/>
      <c r="Z321" s="6"/>
      <c r="AA321" s="62">
        <v>2014</v>
      </c>
      <c r="AB321" s="6"/>
      <c r="AC321" s="6"/>
      <c r="AD321" s="43"/>
      <c r="AE321" s="6" t="s">
        <v>77</v>
      </c>
    </row>
    <row r="322" spans="1:31" s="2" customFormat="1" ht="15" hidden="1">
      <c r="A322" s="66" t="s">
        <v>638</v>
      </c>
      <c r="B322" s="6" t="s">
        <v>79</v>
      </c>
      <c r="C322" s="19">
        <v>25401</v>
      </c>
      <c r="D322" s="26">
        <v>25400035</v>
      </c>
      <c r="E322" s="77" t="s">
        <v>353</v>
      </c>
      <c r="F322" s="71">
        <f t="shared" si="51"/>
        <v>2326.5268827485547</v>
      </c>
      <c r="G322" s="47">
        <f t="shared" si="52"/>
        <v>2326.5268827485547</v>
      </c>
      <c r="H322" s="47">
        <f t="shared" si="53"/>
        <v>2326.5268827485547</v>
      </c>
      <c r="I322" s="6">
        <v>30</v>
      </c>
      <c r="J322" s="45">
        <v>98.83</v>
      </c>
      <c r="K322" s="45">
        <f t="shared" si="54"/>
        <v>77.5508960916185</v>
      </c>
      <c r="L322" s="6" t="s">
        <v>511</v>
      </c>
      <c r="M322" s="6" t="s">
        <v>2</v>
      </c>
      <c r="N322" s="6">
        <v>9</v>
      </c>
      <c r="O322" s="6"/>
      <c r="P322" s="6"/>
      <c r="Q322" s="6"/>
      <c r="R322" s="6"/>
      <c r="S322" s="6"/>
      <c r="T322" s="6"/>
      <c r="U322" s="6"/>
      <c r="V322" s="6"/>
      <c r="W322" s="6"/>
      <c r="X322" s="6"/>
      <c r="Y322" s="6"/>
      <c r="Z322" s="6"/>
      <c r="AA322" s="62">
        <v>2014</v>
      </c>
      <c r="AB322" s="6"/>
      <c r="AC322" s="6"/>
      <c r="AD322" s="43"/>
      <c r="AE322" s="6" t="s">
        <v>77</v>
      </c>
    </row>
    <row r="323" spans="1:31" s="2" customFormat="1" ht="15" hidden="1">
      <c r="A323" s="66" t="s">
        <v>639</v>
      </c>
      <c r="B323" s="6" t="s">
        <v>79</v>
      </c>
      <c r="C323" s="19">
        <v>25401</v>
      </c>
      <c r="D323" s="26">
        <v>25400035</v>
      </c>
      <c r="E323" s="77" t="s">
        <v>93</v>
      </c>
      <c r="F323" s="71">
        <f t="shared" si="51"/>
        <v>2543.9644351818997</v>
      </c>
      <c r="G323" s="47">
        <f t="shared" si="52"/>
        <v>2543.9644351818997</v>
      </c>
      <c r="H323" s="47">
        <f t="shared" si="53"/>
        <v>2543.9644351818997</v>
      </c>
      <c r="I323" s="6">
        <v>10</v>
      </c>
      <c r="J323" s="45">
        <v>324.2</v>
      </c>
      <c r="K323" s="45">
        <f t="shared" si="54"/>
        <v>254.39644351818998</v>
      </c>
      <c r="L323" s="6" t="s">
        <v>511</v>
      </c>
      <c r="M323" s="6" t="s">
        <v>2</v>
      </c>
      <c r="N323" s="6">
        <v>9</v>
      </c>
      <c r="O323" s="6"/>
      <c r="P323" s="6"/>
      <c r="Q323" s="6"/>
      <c r="R323" s="6"/>
      <c r="S323" s="6"/>
      <c r="T323" s="6"/>
      <c r="U323" s="6"/>
      <c r="V323" s="6"/>
      <c r="W323" s="6"/>
      <c r="X323" s="6"/>
      <c r="Y323" s="6"/>
      <c r="Z323" s="6"/>
      <c r="AA323" s="62">
        <v>2014</v>
      </c>
      <c r="AB323" s="6"/>
      <c r="AC323" s="6"/>
      <c r="AD323" s="43"/>
      <c r="AE323" s="6" t="s">
        <v>77</v>
      </c>
    </row>
    <row r="324" spans="1:31" s="2" customFormat="1" ht="30" hidden="1">
      <c r="A324" s="66" t="s">
        <v>640</v>
      </c>
      <c r="B324" s="6" t="s">
        <v>79</v>
      </c>
      <c r="C324" s="19">
        <v>25401</v>
      </c>
      <c r="D324" s="26">
        <v>25400047</v>
      </c>
      <c r="E324" s="77" t="s">
        <v>150</v>
      </c>
      <c r="F324" s="71">
        <f t="shared" si="51"/>
        <v>221.0863601519125</v>
      </c>
      <c r="G324" s="47">
        <f t="shared" si="52"/>
        <v>221.0863601519125</v>
      </c>
      <c r="H324" s="47">
        <f t="shared" si="53"/>
        <v>221.0863601519125</v>
      </c>
      <c r="I324" s="6">
        <v>25</v>
      </c>
      <c r="J324" s="45">
        <v>11.27</v>
      </c>
      <c r="K324" s="45">
        <f t="shared" si="54"/>
        <v>8.8434544060765</v>
      </c>
      <c r="L324" s="6" t="s">
        <v>511</v>
      </c>
      <c r="M324" s="6" t="s">
        <v>2</v>
      </c>
      <c r="N324" s="6">
        <v>9</v>
      </c>
      <c r="O324" s="6"/>
      <c r="P324" s="6"/>
      <c r="Q324" s="6"/>
      <c r="R324" s="6"/>
      <c r="S324" s="6"/>
      <c r="T324" s="6"/>
      <c r="U324" s="6"/>
      <c r="V324" s="6"/>
      <c r="W324" s="6"/>
      <c r="X324" s="6"/>
      <c r="Y324" s="6"/>
      <c r="Z324" s="6"/>
      <c r="AA324" s="62">
        <v>2014</v>
      </c>
      <c r="AB324" s="6"/>
      <c r="AC324" s="6"/>
      <c r="AD324" s="43"/>
      <c r="AE324" s="6" t="s">
        <v>77</v>
      </c>
    </row>
    <row r="325" spans="1:31" s="2" customFormat="1" ht="30" hidden="1">
      <c r="A325" s="66" t="s">
        <v>641</v>
      </c>
      <c r="B325" s="6" t="s">
        <v>79</v>
      </c>
      <c r="C325" s="19">
        <v>25401</v>
      </c>
      <c r="D325" s="26">
        <v>25400048</v>
      </c>
      <c r="E325" s="77" t="s">
        <v>224</v>
      </c>
      <c r="F325" s="71">
        <f t="shared" si="51"/>
        <v>423.732509253</v>
      </c>
      <c r="G325" s="47">
        <f t="shared" si="52"/>
        <v>423.732509253</v>
      </c>
      <c r="H325" s="47">
        <f t="shared" si="53"/>
        <v>423.732509253</v>
      </c>
      <c r="I325" s="6">
        <v>10</v>
      </c>
      <c r="J325" s="45">
        <v>54</v>
      </c>
      <c r="K325" s="45">
        <f t="shared" si="54"/>
        <v>42.3732509253</v>
      </c>
      <c r="L325" s="6" t="s">
        <v>511</v>
      </c>
      <c r="M325" s="6" t="s">
        <v>2</v>
      </c>
      <c r="N325" s="6">
        <v>9</v>
      </c>
      <c r="O325" s="6"/>
      <c r="P325" s="6"/>
      <c r="Q325" s="6"/>
      <c r="R325" s="6"/>
      <c r="S325" s="6"/>
      <c r="T325" s="6"/>
      <c r="U325" s="6"/>
      <c r="V325" s="6"/>
      <c r="W325" s="6"/>
      <c r="X325" s="6"/>
      <c r="Y325" s="6"/>
      <c r="Z325" s="6"/>
      <c r="AA325" s="62">
        <v>2014</v>
      </c>
      <c r="AB325" s="6"/>
      <c r="AC325" s="6"/>
      <c r="AD325" s="43"/>
      <c r="AE325" s="6" t="s">
        <v>77</v>
      </c>
    </row>
    <row r="326" spans="1:31" s="2" customFormat="1" ht="45" hidden="1">
      <c r="A326" s="66" t="s">
        <v>642</v>
      </c>
      <c r="B326" s="6" t="s">
        <v>79</v>
      </c>
      <c r="C326" s="19">
        <v>25401</v>
      </c>
      <c r="D326" s="26">
        <v>25400064</v>
      </c>
      <c r="E326" s="77" t="s">
        <v>151</v>
      </c>
      <c r="F326" s="71">
        <f t="shared" si="51"/>
        <v>941.6277983399999</v>
      </c>
      <c r="G326" s="47">
        <f t="shared" si="52"/>
        <v>941.6277983399999</v>
      </c>
      <c r="H326" s="47">
        <f t="shared" si="53"/>
        <v>941.6277983399999</v>
      </c>
      <c r="I326" s="6">
        <v>30</v>
      </c>
      <c r="J326" s="45">
        <v>40</v>
      </c>
      <c r="K326" s="45">
        <f t="shared" si="54"/>
        <v>31.387593277999997</v>
      </c>
      <c r="L326" s="6" t="s">
        <v>511</v>
      </c>
      <c r="M326" s="6" t="s">
        <v>2</v>
      </c>
      <c r="N326" s="6">
        <v>9</v>
      </c>
      <c r="O326" s="6"/>
      <c r="P326" s="6"/>
      <c r="Q326" s="6"/>
      <c r="R326" s="6"/>
      <c r="S326" s="6"/>
      <c r="T326" s="6"/>
      <c r="U326" s="6"/>
      <c r="V326" s="6"/>
      <c r="W326" s="6"/>
      <c r="X326" s="6"/>
      <c r="Y326" s="6"/>
      <c r="Z326" s="6"/>
      <c r="AA326" s="62">
        <v>2014</v>
      </c>
      <c r="AB326" s="6"/>
      <c r="AC326" s="6"/>
      <c r="AD326" s="43"/>
      <c r="AE326" s="6" t="s">
        <v>77</v>
      </c>
    </row>
    <row r="327" spans="1:31" s="2" customFormat="1" ht="30" hidden="1">
      <c r="A327" s="66" t="s">
        <v>643</v>
      </c>
      <c r="B327" s="6" t="s">
        <v>79</v>
      </c>
      <c r="C327" s="19">
        <v>25401</v>
      </c>
      <c r="D327" s="26">
        <v>25400090</v>
      </c>
      <c r="E327" s="77" t="s">
        <v>94</v>
      </c>
      <c r="F327" s="71">
        <f t="shared" si="51"/>
        <v>495.29622192683996</v>
      </c>
      <c r="G327" s="47">
        <f t="shared" si="52"/>
        <v>495.29622192683996</v>
      </c>
      <c r="H327" s="47">
        <f t="shared" si="53"/>
        <v>495.29622192683996</v>
      </c>
      <c r="I327" s="6">
        <v>10</v>
      </c>
      <c r="J327" s="45">
        <v>63.12</v>
      </c>
      <c r="K327" s="45">
        <f t="shared" si="54"/>
        <v>49.529622192683995</v>
      </c>
      <c r="L327" s="6" t="s">
        <v>511</v>
      </c>
      <c r="M327" s="6" t="s">
        <v>2</v>
      </c>
      <c r="N327" s="6">
        <v>9</v>
      </c>
      <c r="O327" s="6"/>
      <c r="P327" s="6"/>
      <c r="Q327" s="6"/>
      <c r="R327" s="6"/>
      <c r="S327" s="6"/>
      <c r="T327" s="6"/>
      <c r="U327" s="6"/>
      <c r="V327" s="6"/>
      <c r="W327" s="6"/>
      <c r="X327" s="6"/>
      <c r="Y327" s="6"/>
      <c r="Z327" s="6"/>
      <c r="AA327" s="62">
        <v>2014</v>
      </c>
      <c r="AB327" s="6"/>
      <c r="AC327" s="6"/>
      <c r="AD327" s="43"/>
      <c r="AE327" s="6" t="s">
        <v>77</v>
      </c>
    </row>
    <row r="328" spans="1:31" s="2" customFormat="1" ht="30" hidden="1">
      <c r="A328" s="66" t="s">
        <v>644</v>
      </c>
      <c r="B328" s="6" t="s">
        <v>79</v>
      </c>
      <c r="C328" s="19">
        <v>25401</v>
      </c>
      <c r="D328" s="26">
        <v>25400100</v>
      </c>
      <c r="E328" s="77" t="s">
        <v>306</v>
      </c>
      <c r="F328" s="71">
        <f t="shared" si="51"/>
        <v>725.83809455375</v>
      </c>
      <c r="G328" s="47">
        <f t="shared" si="52"/>
        <v>725.83809455375</v>
      </c>
      <c r="H328" s="47">
        <f t="shared" si="53"/>
        <v>725.83809455375</v>
      </c>
      <c r="I328" s="6">
        <v>5</v>
      </c>
      <c r="J328" s="45">
        <v>185</v>
      </c>
      <c r="K328" s="45">
        <f t="shared" si="54"/>
        <v>145.16761891075</v>
      </c>
      <c r="L328" s="6" t="s">
        <v>511</v>
      </c>
      <c r="M328" s="6" t="s">
        <v>2</v>
      </c>
      <c r="N328" s="6">
        <v>9</v>
      </c>
      <c r="O328" s="6"/>
      <c r="P328" s="6"/>
      <c r="Q328" s="6"/>
      <c r="R328" s="6"/>
      <c r="S328" s="6"/>
      <c r="T328" s="6"/>
      <c r="U328" s="6"/>
      <c r="V328" s="6"/>
      <c r="W328" s="6"/>
      <c r="X328" s="6"/>
      <c r="Y328" s="6"/>
      <c r="Z328" s="6"/>
      <c r="AA328" s="62">
        <v>2014</v>
      </c>
      <c r="AB328" s="6"/>
      <c r="AC328" s="6"/>
      <c r="AD328" s="43"/>
      <c r="AE328" s="6" t="s">
        <v>77</v>
      </c>
    </row>
    <row r="329" spans="1:31" s="2" customFormat="1" ht="60" hidden="1">
      <c r="A329" s="66" t="s">
        <v>645</v>
      </c>
      <c r="B329" s="6" t="s">
        <v>79</v>
      </c>
      <c r="C329" s="19">
        <v>25401</v>
      </c>
      <c r="D329" s="26">
        <v>24900026</v>
      </c>
      <c r="E329" s="77" t="s">
        <v>225</v>
      </c>
      <c r="F329" s="71">
        <f t="shared" si="51"/>
        <v>265.38210116549</v>
      </c>
      <c r="G329" s="47">
        <f t="shared" si="52"/>
        <v>265.38210116549</v>
      </c>
      <c r="H329" s="47">
        <f t="shared" si="53"/>
        <v>265.38210116549</v>
      </c>
      <c r="I329" s="6">
        <v>5</v>
      </c>
      <c r="J329" s="45">
        <v>67.64</v>
      </c>
      <c r="K329" s="45">
        <f t="shared" si="54"/>
        <v>53.076420233098</v>
      </c>
      <c r="L329" s="6" t="s">
        <v>511</v>
      </c>
      <c r="M329" s="6" t="s">
        <v>2</v>
      </c>
      <c r="N329" s="6">
        <v>9</v>
      </c>
      <c r="O329" s="6"/>
      <c r="P329" s="6"/>
      <c r="Q329" s="6"/>
      <c r="R329" s="6"/>
      <c r="S329" s="6"/>
      <c r="T329" s="6"/>
      <c r="U329" s="6"/>
      <c r="V329" s="6"/>
      <c r="W329" s="6"/>
      <c r="X329" s="6"/>
      <c r="Y329" s="6"/>
      <c r="Z329" s="6"/>
      <c r="AA329" s="62">
        <v>2014</v>
      </c>
      <c r="AB329" s="6"/>
      <c r="AC329" s="6"/>
      <c r="AD329" s="43"/>
      <c r="AE329" s="6" t="s">
        <v>77</v>
      </c>
    </row>
    <row r="330" spans="1:31" s="2" customFormat="1" ht="90" hidden="1">
      <c r="A330" s="66" t="s">
        <v>646</v>
      </c>
      <c r="B330" s="6" t="s">
        <v>79</v>
      </c>
      <c r="C330" s="19">
        <v>25401</v>
      </c>
      <c r="D330" s="26">
        <v>24900026</v>
      </c>
      <c r="E330" s="77" t="s">
        <v>226</v>
      </c>
      <c r="F330" s="71">
        <f t="shared" si="51"/>
        <v>4513.69285134279</v>
      </c>
      <c r="G330" s="47">
        <f t="shared" si="52"/>
        <v>4513.69285134279</v>
      </c>
      <c r="H330" s="47">
        <f t="shared" si="53"/>
        <v>4513.69285134279</v>
      </c>
      <c r="I330" s="6">
        <v>10</v>
      </c>
      <c r="J330" s="45">
        <v>575.22</v>
      </c>
      <c r="K330" s="45">
        <f t="shared" si="54"/>
        <v>451.369285134279</v>
      </c>
      <c r="L330" s="6" t="s">
        <v>511</v>
      </c>
      <c r="M330" s="6" t="s">
        <v>2</v>
      </c>
      <c r="N330" s="6">
        <v>9</v>
      </c>
      <c r="O330" s="6"/>
      <c r="P330" s="6"/>
      <c r="Q330" s="6"/>
      <c r="R330" s="6"/>
      <c r="S330" s="6"/>
      <c r="T330" s="6"/>
      <c r="U330" s="6"/>
      <c r="V330" s="6"/>
      <c r="W330" s="6"/>
      <c r="X330" s="6"/>
      <c r="Y330" s="6"/>
      <c r="Z330" s="6"/>
      <c r="AA330" s="62">
        <v>2014</v>
      </c>
      <c r="AB330" s="6"/>
      <c r="AC330" s="6"/>
      <c r="AD330" s="43"/>
      <c r="AE330" s="6" t="s">
        <v>77</v>
      </c>
    </row>
    <row r="331" spans="1:31" s="2" customFormat="1" ht="60" hidden="1">
      <c r="A331" s="66" t="s">
        <v>647</v>
      </c>
      <c r="B331" s="6" t="s">
        <v>79</v>
      </c>
      <c r="C331" s="19">
        <v>25401</v>
      </c>
      <c r="D331" s="26">
        <v>24900026</v>
      </c>
      <c r="E331" s="77" t="s">
        <v>427</v>
      </c>
      <c r="F331" s="71">
        <f t="shared" si="51"/>
        <v>5896.159397272299</v>
      </c>
      <c r="G331" s="47">
        <f t="shared" si="52"/>
        <v>5896.159397272299</v>
      </c>
      <c r="H331" s="47">
        <f t="shared" si="53"/>
        <v>5896.159397272299</v>
      </c>
      <c r="I331" s="6">
        <v>10</v>
      </c>
      <c r="J331" s="45">
        <v>751.4</v>
      </c>
      <c r="K331" s="45">
        <f t="shared" si="54"/>
        <v>589.6159397272299</v>
      </c>
      <c r="L331" s="6" t="s">
        <v>511</v>
      </c>
      <c r="M331" s="6" t="s">
        <v>2</v>
      </c>
      <c r="N331" s="6">
        <v>9</v>
      </c>
      <c r="O331" s="6"/>
      <c r="P331" s="6"/>
      <c r="Q331" s="6"/>
      <c r="R331" s="6"/>
      <c r="S331" s="6"/>
      <c r="T331" s="6"/>
      <c r="U331" s="6"/>
      <c r="V331" s="6"/>
      <c r="W331" s="6"/>
      <c r="X331" s="6"/>
      <c r="Y331" s="6"/>
      <c r="Z331" s="6"/>
      <c r="AA331" s="62">
        <v>2014</v>
      </c>
      <c r="AB331" s="6"/>
      <c r="AC331" s="6"/>
      <c r="AD331" s="43"/>
      <c r="AE331" s="6" t="s">
        <v>77</v>
      </c>
    </row>
    <row r="332" spans="1:31" s="2" customFormat="1" ht="120" hidden="1">
      <c r="A332" s="66" t="s">
        <v>648</v>
      </c>
      <c r="B332" s="6" t="s">
        <v>79</v>
      </c>
      <c r="C332" s="19">
        <v>25401</v>
      </c>
      <c r="D332" s="26">
        <v>24900026</v>
      </c>
      <c r="E332" s="77" t="s">
        <v>227</v>
      </c>
      <c r="F332" s="71">
        <f t="shared" si="51"/>
        <v>14001.456078433435</v>
      </c>
      <c r="G332" s="47">
        <f t="shared" si="52"/>
        <v>14001.456078433435</v>
      </c>
      <c r="H332" s="47">
        <f t="shared" si="53"/>
        <v>14001.456078433435</v>
      </c>
      <c r="I332" s="6">
        <v>10</v>
      </c>
      <c r="J332" s="45">
        <v>1784.33</v>
      </c>
      <c r="K332" s="45">
        <f t="shared" si="54"/>
        <v>1400.1456078433434</v>
      </c>
      <c r="L332" s="6" t="s">
        <v>511</v>
      </c>
      <c r="M332" s="6" t="s">
        <v>2</v>
      </c>
      <c r="N332" s="6">
        <v>9</v>
      </c>
      <c r="O332" s="6"/>
      <c r="P332" s="6"/>
      <c r="Q332" s="6"/>
      <c r="R332" s="6"/>
      <c r="S332" s="6"/>
      <c r="T332" s="6"/>
      <c r="U332" s="6"/>
      <c r="V332" s="6"/>
      <c r="W332" s="6"/>
      <c r="X332" s="6"/>
      <c r="Y332" s="6"/>
      <c r="Z332" s="6"/>
      <c r="AA332" s="62">
        <v>2014</v>
      </c>
      <c r="AB332" s="6"/>
      <c r="AC332" s="6"/>
      <c r="AD332" s="43"/>
      <c r="AE332" s="6" t="s">
        <v>77</v>
      </c>
    </row>
    <row r="333" spans="1:31" s="2" customFormat="1" ht="60" hidden="1">
      <c r="A333" s="66" t="s">
        <v>649</v>
      </c>
      <c r="B333" s="6" t="s">
        <v>79</v>
      </c>
      <c r="C333" s="19">
        <v>25401</v>
      </c>
      <c r="D333" s="26">
        <v>24900026</v>
      </c>
      <c r="E333" s="77" t="s">
        <v>228</v>
      </c>
      <c r="F333" s="71">
        <f t="shared" si="51"/>
        <v>1137.094035478745</v>
      </c>
      <c r="G333" s="47">
        <f t="shared" si="52"/>
        <v>1137.094035478745</v>
      </c>
      <c r="H333" s="47">
        <f t="shared" si="53"/>
        <v>1137.094035478745</v>
      </c>
      <c r="I333" s="6">
        <v>10</v>
      </c>
      <c r="J333" s="45">
        <v>144.91</v>
      </c>
      <c r="K333" s="45">
        <f t="shared" si="54"/>
        <v>113.70940354787449</v>
      </c>
      <c r="L333" s="6" t="s">
        <v>511</v>
      </c>
      <c r="M333" s="6" t="s">
        <v>2</v>
      </c>
      <c r="N333" s="6">
        <v>9</v>
      </c>
      <c r="O333" s="6"/>
      <c r="P333" s="6"/>
      <c r="Q333" s="6"/>
      <c r="R333" s="6"/>
      <c r="S333" s="6"/>
      <c r="T333" s="6"/>
      <c r="U333" s="6"/>
      <c r="V333" s="6"/>
      <c r="W333" s="6"/>
      <c r="X333" s="6"/>
      <c r="Y333" s="6"/>
      <c r="Z333" s="6"/>
      <c r="AA333" s="62">
        <v>2014</v>
      </c>
      <c r="AB333" s="6"/>
      <c r="AC333" s="6"/>
      <c r="AD333" s="43"/>
      <c r="AE333" s="6" t="s">
        <v>77</v>
      </c>
    </row>
    <row r="334" spans="1:31" s="2" customFormat="1" ht="75" hidden="1">
      <c r="A334" s="66" t="s">
        <v>650</v>
      </c>
      <c r="B334" s="6" t="s">
        <v>79</v>
      </c>
      <c r="C334" s="19">
        <v>25401</v>
      </c>
      <c r="D334" s="26">
        <v>24900026</v>
      </c>
      <c r="E334" s="77" t="s">
        <v>428</v>
      </c>
      <c r="F334" s="71">
        <f t="shared" si="51"/>
        <v>705.1615174818675</v>
      </c>
      <c r="G334" s="47">
        <f t="shared" si="52"/>
        <v>705.1615174818675</v>
      </c>
      <c r="H334" s="47">
        <f t="shared" si="53"/>
        <v>705.1615174818675</v>
      </c>
      <c r="I334" s="6">
        <v>5</v>
      </c>
      <c r="J334" s="45">
        <v>179.73</v>
      </c>
      <c r="K334" s="45">
        <f t="shared" si="54"/>
        <v>141.0323034963735</v>
      </c>
      <c r="L334" s="6" t="s">
        <v>511</v>
      </c>
      <c r="M334" s="6" t="s">
        <v>2</v>
      </c>
      <c r="N334" s="6">
        <v>9</v>
      </c>
      <c r="O334" s="6"/>
      <c r="P334" s="6"/>
      <c r="Q334" s="6"/>
      <c r="R334" s="6"/>
      <c r="S334" s="6"/>
      <c r="T334" s="6"/>
      <c r="U334" s="6"/>
      <c r="V334" s="6"/>
      <c r="W334" s="6"/>
      <c r="X334" s="6"/>
      <c r="Y334" s="6"/>
      <c r="Z334" s="6"/>
      <c r="AA334" s="62">
        <v>2014</v>
      </c>
      <c r="AB334" s="6"/>
      <c r="AC334" s="6"/>
      <c r="AD334" s="43"/>
      <c r="AE334" s="6" t="s">
        <v>77</v>
      </c>
    </row>
    <row r="335" spans="1:31" s="2" customFormat="1" ht="30" hidden="1">
      <c r="A335" s="66" t="s">
        <v>651</v>
      </c>
      <c r="B335" s="6" t="s">
        <v>79</v>
      </c>
      <c r="C335" s="19">
        <v>25401</v>
      </c>
      <c r="D335" s="26">
        <v>25400112</v>
      </c>
      <c r="E335" s="77" t="s">
        <v>95</v>
      </c>
      <c r="F335" s="71">
        <f t="shared" si="51"/>
        <v>585.3786146346999</v>
      </c>
      <c r="G335" s="47">
        <f t="shared" si="52"/>
        <v>585.3786146346999</v>
      </c>
      <c r="H335" s="47">
        <f t="shared" si="53"/>
        <v>585.3786146346999</v>
      </c>
      <c r="I335" s="6">
        <v>200</v>
      </c>
      <c r="J335" s="45">
        <v>3.73</v>
      </c>
      <c r="K335" s="45">
        <f t="shared" si="54"/>
        <v>2.9268930731735</v>
      </c>
      <c r="L335" s="6" t="s">
        <v>511</v>
      </c>
      <c r="M335" s="6" t="s">
        <v>2</v>
      </c>
      <c r="N335" s="6">
        <v>9</v>
      </c>
      <c r="O335" s="6"/>
      <c r="P335" s="6"/>
      <c r="Q335" s="6"/>
      <c r="R335" s="6"/>
      <c r="S335" s="6"/>
      <c r="T335" s="6"/>
      <c r="U335" s="6"/>
      <c r="V335" s="6"/>
      <c r="W335" s="6"/>
      <c r="X335" s="6"/>
      <c r="Y335" s="6"/>
      <c r="Z335" s="6"/>
      <c r="AA335" s="62">
        <v>2014</v>
      </c>
      <c r="AB335" s="6"/>
      <c r="AC335" s="6"/>
      <c r="AD335" s="43"/>
      <c r="AE335" s="6" t="s">
        <v>77</v>
      </c>
    </row>
    <row r="336" spans="1:31" s="2" customFormat="1" ht="45" hidden="1">
      <c r="A336" s="66" t="s">
        <v>652</v>
      </c>
      <c r="B336" s="6" t="s">
        <v>79</v>
      </c>
      <c r="C336" s="19">
        <v>25401</v>
      </c>
      <c r="D336" s="26">
        <v>25400120</v>
      </c>
      <c r="E336" s="77" t="s">
        <v>152</v>
      </c>
      <c r="F336" s="71">
        <f t="shared" si="51"/>
        <v>385.471033047118</v>
      </c>
      <c r="G336" s="47">
        <f t="shared" si="52"/>
        <v>385.471033047118</v>
      </c>
      <c r="H336" s="47">
        <f t="shared" si="53"/>
        <v>385.471033047118</v>
      </c>
      <c r="I336" s="6">
        <v>1</v>
      </c>
      <c r="J336" s="45">
        <v>491.24</v>
      </c>
      <c r="K336" s="45">
        <f t="shared" si="54"/>
        <v>385.471033047118</v>
      </c>
      <c r="L336" s="6" t="s">
        <v>511</v>
      </c>
      <c r="M336" s="6" t="s">
        <v>2</v>
      </c>
      <c r="N336" s="6">
        <v>9</v>
      </c>
      <c r="O336" s="6"/>
      <c r="P336" s="6"/>
      <c r="Q336" s="6"/>
      <c r="R336" s="6"/>
      <c r="S336" s="6"/>
      <c r="T336" s="6"/>
      <c r="U336" s="6"/>
      <c r="V336" s="6"/>
      <c r="W336" s="6"/>
      <c r="X336" s="6"/>
      <c r="Y336" s="6"/>
      <c r="Z336" s="6"/>
      <c r="AA336" s="62">
        <v>2014</v>
      </c>
      <c r="AB336" s="6"/>
      <c r="AC336" s="6"/>
      <c r="AD336" s="43"/>
      <c r="AE336" s="6" t="s">
        <v>77</v>
      </c>
    </row>
    <row r="337" spans="1:31" s="2" customFormat="1" ht="45" hidden="1">
      <c r="A337" s="66" t="s">
        <v>653</v>
      </c>
      <c r="B337" s="6" t="s">
        <v>79</v>
      </c>
      <c r="C337" s="19">
        <v>25401</v>
      </c>
      <c r="D337" s="26">
        <v>25100001</v>
      </c>
      <c r="E337" s="77" t="s">
        <v>229</v>
      </c>
      <c r="F337" s="71">
        <f t="shared" si="51"/>
        <v>1997.0356223127499</v>
      </c>
      <c r="G337" s="47">
        <f t="shared" si="52"/>
        <v>1997.0356223127499</v>
      </c>
      <c r="H337" s="47">
        <f t="shared" si="53"/>
        <v>1997.0356223127499</v>
      </c>
      <c r="I337" s="6">
        <v>20</v>
      </c>
      <c r="J337" s="45">
        <v>127.25</v>
      </c>
      <c r="K337" s="45">
        <f t="shared" si="54"/>
        <v>99.8517811156375</v>
      </c>
      <c r="L337" s="6" t="s">
        <v>511</v>
      </c>
      <c r="M337" s="6" t="s">
        <v>2</v>
      </c>
      <c r="N337" s="6">
        <v>9</v>
      </c>
      <c r="O337" s="6"/>
      <c r="P337" s="6"/>
      <c r="Q337" s="6"/>
      <c r="R337" s="6"/>
      <c r="S337" s="6"/>
      <c r="T337" s="6"/>
      <c r="U337" s="6"/>
      <c r="V337" s="6"/>
      <c r="W337" s="6"/>
      <c r="X337" s="6"/>
      <c r="Y337" s="6"/>
      <c r="Z337" s="6"/>
      <c r="AA337" s="62">
        <v>2014</v>
      </c>
      <c r="AB337" s="6"/>
      <c r="AC337" s="6"/>
      <c r="AD337" s="43"/>
      <c r="AE337" s="6" t="s">
        <v>77</v>
      </c>
    </row>
    <row r="338" spans="1:31" s="2" customFormat="1" ht="30" hidden="1">
      <c r="A338" s="66" t="s">
        <v>654</v>
      </c>
      <c r="B338" s="6" t="s">
        <v>79</v>
      </c>
      <c r="C338" s="19">
        <v>25401</v>
      </c>
      <c r="D338" s="26">
        <v>25400148</v>
      </c>
      <c r="E338" s="77" t="s">
        <v>96</v>
      </c>
      <c r="F338" s="71">
        <f t="shared" si="51"/>
        <v>3823.0088612604</v>
      </c>
      <c r="G338" s="47">
        <f t="shared" si="52"/>
        <v>3823.0088612604</v>
      </c>
      <c r="H338" s="47">
        <f t="shared" si="53"/>
        <v>3823.0088612604</v>
      </c>
      <c r="I338" s="6">
        <v>100</v>
      </c>
      <c r="J338" s="45">
        <v>48.72</v>
      </c>
      <c r="K338" s="45">
        <f t="shared" si="54"/>
        <v>38.230088612604</v>
      </c>
      <c r="L338" s="6" t="s">
        <v>511</v>
      </c>
      <c r="M338" s="6" t="s">
        <v>2</v>
      </c>
      <c r="N338" s="6">
        <v>9</v>
      </c>
      <c r="O338" s="6"/>
      <c r="P338" s="6"/>
      <c r="Q338" s="6"/>
      <c r="R338" s="6"/>
      <c r="S338" s="6"/>
      <c r="T338" s="6"/>
      <c r="U338" s="6"/>
      <c r="V338" s="6"/>
      <c r="W338" s="6"/>
      <c r="X338" s="6"/>
      <c r="Y338" s="6"/>
      <c r="Z338" s="6"/>
      <c r="AA338" s="62">
        <v>2014</v>
      </c>
      <c r="AB338" s="6"/>
      <c r="AC338" s="6"/>
      <c r="AD338" s="43"/>
      <c r="AE338" s="6" t="s">
        <v>77</v>
      </c>
    </row>
    <row r="339" spans="1:31" s="2" customFormat="1" ht="30" hidden="1">
      <c r="A339" s="66" t="s">
        <v>655</v>
      </c>
      <c r="B339" s="6" t="s">
        <v>79</v>
      </c>
      <c r="C339" s="19">
        <v>25401</v>
      </c>
      <c r="D339" s="26">
        <v>25400148</v>
      </c>
      <c r="E339" s="77" t="s">
        <v>97</v>
      </c>
      <c r="F339" s="71">
        <f t="shared" si="51"/>
        <v>164.7848647095</v>
      </c>
      <c r="G339" s="47">
        <f t="shared" si="52"/>
        <v>164.7848647095</v>
      </c>
      <c r="H339" s="47">
        <f t="shared" si="53"/>
        <v>164.7848647095</v>
      </c>
      <c r="I339" s="6">
        <v>100</v>
      </c>
      <c r="J339" s="45">
        <v>2.1</v>
      </c>
      <c r="K339" s="45">
        <f t="shared" si="54"/>
        <v>1.647848647095</v>
      </c>
      <c r="L339" s="6" t="s">
        <v>511</v>
      </c>
      <c r="M339" s="6" t="s">
        <v>2</v>
      </c>
      <c r="N339" s="6">
        <v>9</v>
      </c>
      <c r="O339" s="6"/>
      <c r="P339" s="6"/>
      <c r="Q339" s="6"/>
      <c r="R339" s="6"/>
      <c r="S339" s="6"/>
      <c r="T339" s="6"/>
      <c r="U339" s="6"/>
      <c r="V339" s="6"/>
      <c r="W339" s="6"/>
      <c r="X339" s="6"/>
      <c r="Y339" s="6"/>
      <c r="Z339" s="6"/>
      <c r="AA339" s="62">
        <v>2014</v>
      </c>
      <c r="AB339" s="6"/>
      <c r="AC339" s="6"/>
      <c r="AD339" s="43"/>
      <c r="AE339" s="6" t="s">
        <v>77</v>
      </c>
    </row>
    <row r="340" spans="1:31" s="2" customFormat="1" ht="45" hidden="1">
      <c r="A340" s="66" t="s">
        <v>656</v>
      </c>
      <c r="B340" s="6" t="s">
        <v>79</v>
      </c>
      <c r="C340" s="19">
        <v>25401</v>
      </c>
      <c r="D340" s="26">
        <v>25301506</v>
      </c>
      <c r="E340" s="77" t="s">
        <v>429</v>
      </c>
      <c r="F340" s="71">
        <f t="shared" si="51"/>
        <v>8360.87015942725</v>
      </c>
      <c r="G340" s="47">
        <f t="shared" si="52"/>
        <v>8360.87015942725</v>
      </c>
      <c r="H340" s="47">
        <f t="shared" si="53"/>
        <v>8360.87015942725</v>
      </c>
      <c r="I340" s="6">
        <v>50</v>
      </c>
      <c r="J340" s="45">
        <v>213.1</v>
      </c>
      <c r="K340" s="45">
        <f t="shared" si="54"/>
        <v>167.21740318854498</v>
      </c>
      <c r="L340" s="6" t="s">
        <v>511</v>
      </c>
      <c r="M340" s="6" t="s">
        <v>2</v>
      </c>
      <c r="N340" s="6">
        <v>9</v>
      </c>
      <c r="O340" s="6"/>
      <c r="P340" s="6"/>
      <c r="Q340" s="6"/>
      <c r="R340" s="6"/>
      <c r="S340" s="6"/>
      <c r="T340" s="6"/>
      <c r="U340" s="6"/>
      <c r="V340" s="6"/>
      <c r="W340" s="6"/>
      <c r="X340" s="6"/>
      <c r="Y340" s="6"/>
      <c r="Z340" s="6"/>
      <c r="AA340" s="62">
        <v>2014</v>
      </c>
      <c r="AB340" s="6"/>
      <c r="AC340" s="6"/>
      <c r="AD340" s="43"/>
      <c r="AE340" s="6" t="s">
        <v>77</v>
      </c>
    </row>
    <row r="341" spans="1:31" s="2" customFormat="1" ht="30" hidden="1">
      <c r="A341" s="66" t="s">
        <v>657</v>
      </c>
      <c r="B341" s="6" t="s">
        <v>79</v>
      </c>
      <c r="C341" s="19">
        <v>25401</v>
      </c>
      <c r="D341" s="26">
        <v>25301506</v>
      </c>
      <c r="E341" s="77" t="s">
        <v>98</v>
      </c>
      <c r="F341" s="71">
        <f t="shared" si="51"/>
        <v>1290.81477355775</v>
      </c>
      <c r="G341" s="47">
        <f t="shared" si="52"/>
        <v>1290.81477355775</v>
      </c>
      <c r="H341" s="47">
        <f t="shared" si="53"/>
        <v>1290.81477355775</v>
      </c>
      <c r="I341" s="6">
        <v>50</v>
      </c>
      <c r="J341" s="45">
        <v>32.9</v>
      </c>
      <c r="K341" s="45">
        <f t="shared" si="54"/>
        <v>25.816295471154998</v>
      </c>
      <c r="L341" s="6" t="s">
        <v>511</v>
      </c>
      <c r="M341" s="6" t="s">
        <v>2</v>
      </c>
      <c r="N341" s="6">
        <v>9</v>
      </c>
      <c r="O341" s="6"/>
      <c r="P341" s="6"/>
      <c r="Q341" s="6"/>
      <c r="R341" s="6"/>
      <c r="S341" s="6"/>
      <c r="T341" s="6"/>
      <c r="U341" s="6"/>
      <c r="V341" s="6"/>
      <c r="W341" s="6"/>
      <c r="X341" s="6"/>
      <c r="Y341" s="6"/>
      <c r="Z341" s="6"/>
      <c r="AA341" s="62">
        <v>2014</v>
      </c>
      <c r="AB341" s="6"/>
      <c r="AC341" s="6"/>
      <c r="AD341" s="43"/>
      <c r="AE341" s="6" t="s">
        <v>77</v>
      </c>
    </row>
    <row r="342" spans="1:31" s="2" customFormat="1" ht="30" hidden="1">
      <c r="A342" s="66" t="s">
        <v>658</v>
      </c>
      <c r="B342" s="6" t="s">
        <v>79</v>
      </c>
      <c r="C342" s="19">
        <v>25401</v>
      </c>
      <c r="D342" s="26">
        <v>25400211</v>
      </c>
      <c r="E342" s="77" t="s">
        <v>307</v>
      </c>
      <c r="F342" s="71">
        <f t="shared" si="51"/>
        <v>4808.971635105575</v>
      </c>
      <c r="G342" s="47">
        <f t="shared" si="52"/>
        <v>4808.971635105575</v>
      </c>
      <c r="H342" s="47">
        <f t="shared" si="53"/>
        <v>4808.971635105575</v>
      </c>
      <c r="I342" s="6">
        <v>10</v>
      </c>
      <c r="J342" s="45">
        <v>612.85</v>
      </c>
      <c r="K342" s="45">
        <f t="shared" si="54"/>
        <v>480.8971635105575</v>
      </c>
      <c r="L342" s="6" t="s">
        <v>511</v>
      </c>
      <c r="M342" s="6" t="s">
        <v>2</v>
      </c>
      <c r="N342" s="6">
        <v>9</v>
      </c>
      <c r="O342" s="6"/>
      <c r="P342" s="6"/>
      <c r="Q342" s="6"/>
      <c r="R342" s="6"/>
      <c r="S342" s="6"/>
      <c r="T342" s="6"/>
      <c r="U342" s="6"/>
      <c r="V342" s="6"/>
      <c r="W342" s="6"/>
      <c r="X342" s="6"/>
      <c r="Y342" s="6"/>
      <c r="Z342" s="6"/>
      <c r="AA342" s="62">
        <v>2014</v>
      </c>
      <c r="AB342" s="6"/>
      <c r="AC342" s="6"/>
      <c r="AD342" s="43"/>
      <c r="AE342" s="6" t="s">
        <v>77</v>
      </c>
    </row>
    <row r="343" spans="1:31" s="2" customFormat="1" ht="15" hidden="1">
      <c r="A343" s="66" t="s">
        <v>659</v>
      </c>
      <c r="B343" s="6" t="s">
        <v>79</v>
      </c>
      <c r="C343" s="19">
        <v>25401</v>
      </c>
      <c r="D343" s="26">
        <v>25400226</v>
      </c>
      <c r="E343" s="77" t="s">
        <v>153</v>
      </c>
      <c r="F343" s="71">
        <f t="shared" si="51"/>
        <v>41676.4463545284</v>
      </c>
      <c r="G343" s="47">
        <f t="shared" si="52"/>
        <v>41676.4463545284</v>
      </c>
      <c r="H343" s="47">
        <f t="shared" si="53"/>
        <v>41676.4463545284</v>
      </c>
      <c r="I343" s="6">
        <v>300</v>
      </c>
      <c r="J343" s="45">
        <v>177.04</v>
      </c>
      <c r="K343" s="45">
        <f t="shared" si="54"/>
        <v>138.921487848428</v>
      </c>
      <c r="L343" s="6" t="s">
        <v>511</v>
      </c>
      <c r="M343" s="6" t="s">
        <v>2</v>
      </c>
      <c r="N343" s="6">
        <v>9</v>
      </c>
      <c r="O343" s="6"/>
      <c r="P343" s="6"/>
      <c r="Q343" s="6"/>
      <c r="R343" s="6"/>
      <c r="S343" s="6"/>
      <c r="T343" s="6"/>
      <c r="U343" s="6"/>
      <c r="V343" s="6"/>
      <c r="W343" s="6"/>
      <c r="X343" s="6"/>
      <c r="Y343" s="6"/>
      <c r="Z343" s="6"/>
      <c r="AA343" s="62">
        <v>2014</v>
      </c>
      <c r="AB343" s="6"/>
      <c r="AC343" s="6"/>
      <c r="AD343" s="43"/>
      <c r="AE343" s="6" t="s">
        <v>77</v>
      </c>
    </row>
    <row r="344" spans="1:31" s="2" customFormat="1" ht="15" hidden="1">
      <c r="A344" s="66" t="s">
        <v>660</v>
      </c>
      <c r="B344" s="6" t="s">
        <v>79</v>
      </c>
      <c r="C344" s="19">
        <v>25401</v>
      </c>
      <c r="D344" s="26">
        <v>25400226</v>
      </c>
      <c r="E344" s="77" t="s">
        <v>154</v>
      </c>
      <c r="F344" s="71">
        <f t="shared" si="51"/>
        <v>1712.3109167896923</v>
      </c>
      <c r="G344" s="47">
        <f t="shared" si="52"/>
        <v>1712.3109167896923</v>
      </c>
      <c r="H344" s="47">
        <f t="shared" si="53"/>
        <v>1712.3109167896923</v>
      </c>
      <c r="I344" s="6">
        <v>95</v>
      </c>
      <c r="J344" s="45">
        <v>22.97</v>
      </c>
      <c r="K344" s="45">
        <f t="shared" si="54"/>
        <v>18.0243254398915</v>
      </c>
      <c r="L344" s="6" t="s">
        <v>511</v>
      </c>
      <c r="M344" s="6" t="s">
        <v>2</v>
      </c>
      <c r="N344" s="6">
        <v>9</v>
      </c>
      <c r="O344" s="6"/>
      <c r="P344" s="6"/>
      <c r="Q344" s="6"/>
      <c r="R344" s="6"/>
      <c r="S344" s="6"/>
      <c r="T344" s="6"/>
      <c r="U344" s="6"/>
      <c r="V344" s="6"/>
      <c r="W344" s="6"/>
      <c r="X344" s="6"/>
      <c r="Y344" s="6"/>
      <c r="Z344" s="6"/>
      <c r="AA344" s="62">
        <v>2014</v>
      </c>
      <c r="AB344" s="6"/>
      <c r="AC344" s="6"/>
      <c r="AD344" s="43"/>
      <c r="AE344" s="6" t="s">
        <v>77</v>
      </c>
    </row>
    <row r="345" spans="1:31" s="2" customFormat="1" ht="15" hidden="1">
      <c r="A345" s="66" t="s">
        <v>661</v>
      </c>
      <c r="B345" s="6" t="s">
        <v>79</v>
      </c>
      <c r="C345" s="19">
        <v>25401</v>
      </c>
      <c r="D345" s="26">
        <v>25400226</v>
      </c>
      <c r="E345" s="77" t="s">
        <v>155</v>
      </c>
      <c r="F345" s="71">
        <f t="shared" si="51"/>
        <v>1712.3109167896923</v>
      </c>
      <c r="G345" s="47">
        <f t="shared" si="52"/>
        <v>1712.3109167896923</v>
      </c>
      <c r="H345" s="47">
        <f t="shared" si="53"/>
        <v>1712.3109167896923</v>
      </c>
      <c r="I345" s="6">
        <v>95</v>
      </c>
      <c r="J345" s="45">
        <v>22.97</v>
      </c>
      <c r="K345" s="45">
        <f t="shared" si="54"/>
        <v>18.0243254398915</v>
      </c>
      <c r="L345" s="6" t="s">
        <v>511</v>
      </c>
      <c r="M345" s="6" t="s">
        <v>2</v>
      </c>
      <c r="N345" s="6">
        <v>9</v>
      </c>
      <c r="O345" s="6"/>
      <c r="P345" s="6"/>
      <c r="Q345" s="6"/>
      <c r="R345" s="6"/>
      <c r="S345" s="6"/>
      <c r="T345" s="6"/>
      <c r="U345" s="6"/>
      <c r="V345" s="6"/>
      <c r="W345" s="6"/>
      <c r="X345" s="6"/>
      <c r="Y345" s="6"/>
      <c r="Z345" s="6"/>
      <c r="AA345" s="62">
        <v>2014</v>
      </c>
      <c r="AB345" s="6"/>
      <c r="AC345" s="6"/>
      <c r="AD345" s="43"/>
      <c r="AE345" s="6" t="s">
        <v>77</v>
      </c>
    </row>
    <row r="346" spans="1:31" s="2" customFormat="1" ht="15" hidden="1">
      <c r="A346" s="66" t="s">
        <v>662</v>
      </c>
      <c r="B346" s="6" t="s">
        <v>79</v>
      </c>
      <c r="C346" s="19">
        <v>25401</v>
      </c>
      <c r="D346" s="26">
        <v>25400226</v>
      </c>
      <c r="E346" s="77" t="s">
        <v>156</v>
      </c>
      <c r="F346" s="71">
        <f t="shared" si="51"/>
        <v>1712.3109167896923</v>
      </c>
      <c r="G346" s="47">
        <f t="shared" si="52"/>
        <v>1712.3109167896923</v>
      </c>
      <c r="H346" s="47">
        <f t="shared" si="53"/>
        <v>1712.3109167896923</v>
      </c>
      <c r="I346" s="6">
        <v>95</v>
      </c>
      <c r="J346" s="45">
        <v>22.97</v>
      </c>
      <c r="K346" s="45">
        <f t="shared" si="54"/>
        <v>18.0243254398915</v>
      </c>
      <c r="L346" s="6" t="s">
        <v>511</v>
      </c>
      <c r="M346" s="6" t="s">
        <v>2</v>
      </c>
      <c r="N346" s="6">
        <v>9</v>
      </c>
      <c r="O346" s="6"/>
      <c r="P346" s="6"/>
      <c r="Q346" s="6"/>
      <c r="R346" s="6"/>
      <c r="S346" s="6"/>
      <c r="T346" s="6"/>
      <c r="U346" s="6"/>
      <c r="V346" s="6"/>
      <c r="W346" s="6"/>
      <c r="X346" s="6"/>
      <c r="Y346" s="6"/>
      <c r="Z346" s="6"/>
      <c r="AA346" s="62">
        <v>2014</v>
      </c>
      <c r="AB346" s="6"/>
      <c r="AC346" s="6"/>
      <c r="AD346" s="43"/>
      <c r="AE346" s="6" t="s">
        <v>77</v>
      </c>
    </row>
    <row r="347" spans="1:31" s="2" customFormat="1" ht="15" hidden="1">
      <c r="A347" s="66" t="s">
        <v>663</v>
      </c>
      <c r="B347" s="6" t="s">
        <v>79</v>
      </c>
      <c r="C347" s="19">
        <v>25401</v>
      </c>
      <c r="D347" s="26">
        <v>25400226</v>
      </c>
      <c r="E347" s="77" t="s">
        <v>430</v>
      </c>
      <c r="F347" s="71">
        <f t="shared" si="51"/>
        <v>1341.8196126345</v>
      </c>
      <c r="G347" s="47">
        <f t="shared" si="52"/>
        <v>1341.8196126345</v>
      </c>
      <c r="H347" s="47">
        <f t="shared" si="53"/>
        <v>1341.8196126345</v>
      </c>
      <c r="I347" s="6">
        <v>95</v>
      </c>
      <c r="J347" s="45">
        <v>18</v>
      </c>
      <c r="K347" s="45">
        <f t="shared" si="54"/>
        <v>14.124416975099999</v>
      </c>
      <c r="L347" s="6" t="s">
        <v>511</v>
      </c>
      <c r="M347" s="6" t="s">
        <v>2</v>
      </c>
      <c r="N347" s="6">
        <v>9</v>
      </c>
      <c r="O347" s="6"/>
      <c r="P347" s="6"/>
      <c r="Q347" s="6"/>
      <c r="R347" s="6"/>
      <c r="S347" s="6"/>
      <c r="T347" s="6"/>
      <c r="U347" s="6"/>
      <c r="V347" s="6"/>
      <c r="W347" s="6"/>
      <c r="X347" s="6"/>
      <c r="Y347" s="6"/>
      <c r="Z347" s="6"/>
      <c r="AA347" s="62">
        <v>2014</v>
      </c>
      <c r="AB347" s="6"/>
      <c r="AC347" s="6"/>
      <c r="AD347" s="43"/>
      <c r="AE347" s="6" t="s">
        <v>77</v>
      </c>
    </row>
    <row r="348" spans="1:31" s="2" customFormat="1" ht="15" hidden="1">
      <c r="A348" s="66" t="s">
        <v>664</v>
      </c>
      <c r="B348" s="6" t="s">
        <v>79</v>
      </c>
      <c r="C348" s="19">
        <v>25401</v>
      </c>
      <c r="D348" s="26">
        <v>25400226</v>
      </c>
      <c r="E348" s="77" t="s">
        <v>431</v>
      </c>
      <c r="F348" s="71">
        <f t="shared" si="51"/>
        <v>1341.8196126345</v>
      </c>
      <c r="G348" s="47">
        <f t="shared" si="52"/>
        <v>1341.8196126345</v>
      </c>
      <c r="H348" s="47">
        <f t="shared" si="53"/>
        <v>1341.8196126345</v>
      </c>
      <c r="I348" s="6">
        <v>95</v>
      </c>
      <c r="J348" s="45">
        <v>18</v>
      </c>
      <c r="K348" s="45">
        <f t="shared" si="54"/>
        <v>14.124416975099999</v>
      </c>
      <c r="L348" s="6" t="s">
        <v>511</v>
      </c>
      <c r="M348" s="6" t="s">
        <v>2</v>
      </c>
      <c r="N348" s="6">
        <v>9</v>
      </c>
      <c r="O348" s="6"/>
      <c r="P348" s="6"/>
      <c r="Q348" s="6"/>
      <c r="R348" s="6"/>
      <c r="S348" s="6"/>
      <c r="T348" s="6"/>
      <c r="U348" s="6"/>
      <c r="V348" s="6"/>
      <c r="W348" s="6"/>
      <c r="X348" s="6"/>
      <c r="Y348" s="6"/>
      <c r="Z348" s="6"/>
      <c r="AA348" s="62">
        <v>2014</v>
      </c>
      <c r="AB348" s="6"/>
      <c r="AC348" s="6"/>
      <c r="AD348" s="43"/>
      <c r="AE348" s="6" t="s">
        <v>77</v>
      </c>
    </row>
    <row r="349" spans="1:31" s="2" customFormat="1" ht="15" hidden="1">
      <c r="A349" s="66" t="s">
        <v>665</v>
      </c>
      <c r="B349" s="6" t="s">
        <v>79</v>
      </c>
      <c r="C349" s="19">
        <v>25401</v>
      </c>
      <c r="D349" s="26">
        <v>25400226</v>
      </c>
      <c r="E349" s="77" t="s">
        <v>432</v>
      </c>
      <c r="F349" s="71">
        <f t="shared" si="51"/>
        <v>1341.8196126345</v>
      </c>
      <c r="G349" s="47">
        <f t="shared" si="52"/>
        <v>1341.8196126345</v>
      </c>
      <c r="H349" s="47">
        <f t="shared" si="53"/>
        <v>1341.8196126345</v>
      </c>
      <c r="I349" s="6">
        <v>95</v>
      </c>
      <c r="J349" s="45">
        <v>18</v>
      </c>
      <c r="K349" s="45">
        <f t="shared" si="54"/>
        <v>14.124416975099999</v>
      </c>
      <c r="L349" s="6" t="s">
        <v>511</v>
      </c>
      <c r="M349" s="6" t="s">
        <v>2</v>
      </c>
      <c r="N349" s="6">
        <v>9</v>
      </c>
      <c r="O349" s="6"/>
      <c r="P349" s="6"/>
      <c r="Q349" s="6"/>
      <c r="R349" s="6"/>
      <c r="S349" s="6"/>
      <c r="T349" s="6"/>
      <c r="U349" s="6"/>
      <c r="V349" s="6"/>
      <c r="W349" s="6"/>
      <c r="X349" s="6"/>
      <c r="Y349" s="6"/>
      <c r="Z349" s="6"/>
      <c r="AA349" s="62">
        <v>2014</v>
      </c>
      <c r="AB349" s="6"/>
      <c r="AC349" s="6"/>
      <c r="AD349" s="43"/>
      <c r="AE349" s="6" t="s">
        <v>77</v>
      </c>
    </row>
    <row r="350" spans="1:31" s="2" customFormat="1" ht="15" hidden="1">
      <c r="A350" s="66" t="s">
        <v>666</v>
      </c>
      <c r="B350" s="6" t="s">
        <v>79</v>
      </c>
      <c r="C350" s="19">
        <v>25401</v>
      </c>
      <c r="D350" s="26">
        <v>25400226</v>
      </c>
      <c r="E350" s="77" t="s">
        <v>433</v>
      </c>
      <c r="F350" s="71">
        <f t="shared" si="51"/>
        <v>541.4359840455</v>
      </c>
      <c r="G350" s="47">
        <f t="shared" si="52"/>
        <v>541.4359840455</v>
      </c>
      <c r="H350" s="47">
        <f t="shared" si="53"/>
        <v>541.4359840455</v>
      </c>
      <c r="I350" s="6">
        <v>30</v>
      </c>
      <c r="J350" s="45">
        <v>23</v>
      </c>
      <c r="K350" s="45">
        <f t="shared" si="54"/>
        <v>18.04786613485</v>
      </c>
      <c r="L350" s="6" t="s">
        <v>511</v>
      </c>
      <c r="M350" s="6" t="s">
        <v>2</v>
      </c>
      <c r="N350" s="6">
        <v>9</v>
      </c>
      <c r="O350" s="6"/>
      <c r="P350" s="6"/>
      <c r="Q350" s="6"/>
      <c r="R350" s="6"/>
      <c r="S350" s="6"/>
      <c r="T350" s="6"/>
      <c r="U350" s="6"/>
      <c r="V350" s="6"/>
      <c r="W350" s="6"/>
      <c r="X350" s="6"/>
      <c r="Y350" s="6"/>
      <c r="Z350" s="6"/>
      <c r="AA350" s="62">
        <v>2014</v>
      </c>
      <c r="AB350" s="6"/>
      <c r="AC350" s="6"/>
      <c r="AD350" s="43"/>
      <c r="AE350" s="6" t="s">
        <v>77</v>
      </c>
    </row>
    <row r="351" spans="1:31" s="2" customFormat="1" ht="15" hidden="1">
      <c r="A351" s="66" t="s">
        <v>667</v>
      </c>
      <c r="B351" s="6" t="s">
        <v>79</v>
      </c>
      <c r="C351" s="19">
        <v>25401</v>
      </c>
      <c r="D351" s="26">
        <v>25400226</v>
      </c>
      <c r="E351" s="77" t="s">
        <v>434</v>
      </c>
      <c r="F351" s="71">
        <f t="shared" si="51"/>
        <v>541.4359840455</v>
      </c>
      <c r="G351" s="47">
        <f t="shared" si="52"/>
        <v>541.4359840455</v>
      </c>
      <c r="H351" s="47">
        <f t="shared" si="53"/>
        <v>541.4359840455</v>
      </c>
      <c r="I351" s="6">
        <v>30</v>
      </c>
      <c r="J351" s="45">
        <v>23</v>
      </c>
      <c r="K351" s="45">
        <f t="shared" si="54"/>
        <v>18.04786613485</v>
      </c>
      <c r="L351" s="6" t="s">
        <v>511</v>
      </c>
      <c r="M351" s="6" t="s">
        <v>2</v>
      </c>
      <c r="N351" s="6">
        <v>9</v>
      </c>
      <c r="O351" s="6"/>
      <c r="P351" s="6"/>
      <c r="Q351" s="6"/>
      <c r="R351" s="6"/>
      <c r="S351" s="6"/>
      <c r="T351" s="6"/>
      <c r="U351" s="6"/>
      <c r="V351" s="6"/>
      <c r="W351" s="6"/>
      <c r="X351" s="6"/>
      <c r="Y351" s="6"/>
      <c r="Z351" s="6"/>
      <c r="AA351" s="62">
        <v>2014</v>
      </c>
      <c r="AB351" s="6"/>
      <c r="AC351" s="6"/>
      <c r="AD351" s="43"/>
      <c r="AE351" s="6" t="s">
        <v>77</v>
      </c>
    </row>
    <row r="352" spans="1:31" s="2" customFormat="1" ht="15" hidden="1">
      <c r="A352" s="66" t="s">
        <v>668</v>
      </c>
      <c r="B352" s="6" t="s">
        <v>79</v>
      </c>
      <c r="C352" s="19">
        <v>25401</v>
      </c>
      <c r="D352" s="26">
        <v>25400226</v>
      </c>
      <c r="E352" s="77" t="s">
        <v>435</v>
      </c>
      <c r="F352" s="71">
        <f t="shared" si="51"/>
        <v>541.4359840455</v>
      </c>
      <c r="G352" s="47">
        <f t="shared" si="52"/>
        <v>541.4359840455</v>
      </c>
      <c r="H352" s="47">
        <f t="shared" si="53"/>
        <v>541.4359840455</v>
      </c>
      <c r="I352" s="6">
        <v>30</v>
      </c>
      <c r="J352" s="45">
        <v>23</v>
      </c>
      <c r="K352" s="45">
        <f t="shared" si="54"/>
        <v>18.04786613485</v>
      </c>
      <c r="L352" s="6" t="s">
        <v>511</v>
      </c>
      <c r="M352" s="6" t="s">
        <v>2</v>
      </c>
      <c r="N352" s="6">
        <v>9</v>
      </c>
      <c r="O352" s="6"/>
      <c r="P352" s="6"/>
      <c r="Q352" s="6"/>
      <c r="R352" s="6"/>
      <c r="S352" s="6"/>
      <c r="T352" s="6"/>
      <c r="U352" s="6"/>
      <c r="V352" s="6"/>
      <c r="W352" s="6"/>
      <c r="X352" s="6"/>
      <c r="Y352" s="6"/>
      <c r="Z352" s="6"/>
      <c r="AA352" s="62">
        <v>2014</v>
      </c>
      <c r="AB352" s="6"/>
      <c r="AC352" s="6"/>
      <c r="AD352" s="43"/>
      <c r="AE352" s="6" t="s">
        <v>77</v>
      </c>
    </row>
    <row r="353" spans="1:31" s="2" customFormat="1" ht="30" hidden="1">
      <c r="A353" s="66" t="s">
        <v>669</v>
      </c>
      <c r="B353" s="6" t="s">
        <v>79</v>
      </c>
      <c r="C353" s="19">
        <v>25401</v>
      </c>
      <c r="D353" s="26">
        <v>25400226</v>
      </c>
      <c r="E353" s="77" t="s">
        <v>99</v>
      </c>
      <c r="F353" s="71">
        <f t="shared" si="51"/>
        <v>3248.615904273</v>
      </c>
      <c r="G353" s="47">
        <f t="shared" si="52"/>
        <v>3248.615904273</v>
      </c>
      <c r="H353" s="47">
        <f t="shared" si="53"/>
        <v>3248.615904273</v>
      </c>
      <c r="I353" s="6">
        <v>30</v>
      </c>
      <c r="J353" s="45">
        <v>138</v>
      </c>
      <c r="K353" s="45">
        <f t="shared" si="54"/>
        <v>108.2871968091</v>
      </c>
      <c r="L353" s="6" t="s">
        <v>511</v>
      </c>
      <c r="M353" s="6" t="s">
        <v>2</v>
      </c>
      <c r="N353" s="6">
        <v>9</v>
      </c>
      <c r="O353" s="6"/>
      <c r="P353" s="6"/>
      <c r="Q353" s="6"/>
      <c r="R353" s="6"/>
      <c r="S353" s="6"/>
      <c r="T353" s="6"/>
      <c r="U353" s="6"/>
      <c r="V353" s="6"/>
      <c r="W353" s="6"/>
      <c r="X353" s="6"/>
      <c r="Y353" s="6"/>
      <c r="Z353" s="6"/>
      <c r="AA353" s="62">
        <v>2014</v>
      </c>
      <c r="AB353" s="6"/>
      <c r="AC353" s="6"/>
      <c r="AD353" s="43"/>
      <c r="AE353" s="6" t="s">
        <v>77</v>
      </c>
    </row>
    <row r="354" spans="1:31" s="2" customFormat="1" ht="30" hidden="1">
      <c r="A354" s="66" t="s">
        <v>670</v>
      </c>
      <c r="B354" s="6" t="s">
        <v>79</v>
      </c>
      <c r="C354" s="19">
        <v>25401</v>
      </c>
      <c r="D354" s="26">
        <v>25400226</v>
      </c>
      <c r="E354" s="77" t="s">
        <v>100</v>
      </c>
      <c r="F354" s="71">
        <f t="shared" si="51"/>
        <v>4865.07695809</v>
      </c>
      <c r="G354" s="47">
        <f t="shared" si="52"/>
        <v>4865.07695809</v>
      </c>
      <c r="H354" s="47">
        <f t="shared" si="53"/>
        <v>4865.07695809</v>
      </c>
      <c r="I354" s="6">
        <v>50</v>
      </c>
      <c r="J354" s="45">
        <v>124</v>
      </c>
      <c r="K354" s="45">
        <f t="shared" si="54"/>
        <v>97.3015391618</v>
      </c>
      <c r="L354" s="6" t="s">
        <v>511</v>
      </c>
      <c r="M354" s="6" t="s">
        <v>2</v>
      </c>
      <c r="N354" s="6">
        <v>9</v>
      </c>
      <c r="O354" s="6"/>
      <c r="P354" s="6"/>
      <c r="Q354" s="6"/>
      <c r="R354" s="6"/>
      <c r="S354" s="6"/>
      <c r="T354" s="6"/>
      <c r="U354" s="6"/>
      <c r="V354" s="6"/>
      <c r="W354" s="6"/>
      <c r="X354" s="6"/>
      <c r="Y354" s="6"/>
      <c r="Z354" s="6"/>
      <c r="AA354" s="62">
        <v>2014</v>
      </c>
      <c r="AB354" s="6"/>
      <c r="AC354" s="6"/>
      <c r="AD354" s="43"/>
      <c r="AE354" s="6" t="s">
        <v>77</v>
      </c>
    </row>
    <row r="355" spans="1:31" s="2" customFormat="1" ht="30" hidden="1">
      <c r="A355" s="66" t="s">
        <v>671</v>
      </c>
      <c r="B355" s="6" t="s">
        <v>79</v>
      </c>
      <c r="C355" s="19">
        <v>25401</v>
      </c>
      <c r="D355" s="26">
        <v>25400226</v>
      </c>
      <c r="E355" s="77" t="s">
        <v>101</v>
      </c>
      <c r="F355" s="71">
        <f t="shared" si="51"/>
        <v>901.216271994575</v>
      </c>
      <c r="G355" s="47">
        <f t="shared" si="52"/>
        <v>901.216271994575</v>
      </c>
      <c r="H355" s="47">
        <f t="shared" si="53"/>
        <v>901.216271994575</v>
      </c>
      <c r="I355" s="6">
        <v>50</v>
      </c>
      <c r="J355" s="45">
        <v>22.97</v>
      </c>
      <c r="K355" s="45">
        <f t="shared" si="54"/>
        <v>18.0243254398915</v>
      </c>
      <c r="L355" s="6" t="s">
        <v>511</v>
      </c>
      <c r="M355" s="6" t="s">
        <v>2</v>
      </c>
      <c r="N355" s="6">
        <v>9</v>
      </c>
      <c r="O355" s="6"/>
      <c r="P355" s="6"/>
      <c r="Q355" s="6"/>
      <c r="R355" s="6"/>
      <c r="S355" s="6"/>
      <c r="T355" s="6"/>
      <c r="U355" s="6"/>
      <c r="V355" s="6"/>
      <c r="W355" s="6"/>
      <c r="X355" s="6"/>
      <c r="Y355" s="6"/>
      <c r="Z355" s="6"/>
      <c r="AA355" s="62">
        <v>2014</v>
      </c>
      <c r="AB355" s="6"/>
      <c r="AC355" s="6"/>
      <c r="AD355" s="43"/>
      <c r="AE355" s="6" t="s">
        <v>77</v>
      </c>
    </row>
    <row r="356" spans="1:31" s="2" customFormat="1" ht="30" hidden="1">
      <c r="A356" s="66" t="s">
        <v>672</v>
      </c>
      <c r="B356" s="6" t="s">
        <v>79</v>
      </c>
      <c r="C356" s="19">
        <v>25401</v>
      </c>
      <c r="D356" s="26">
        <v>25400226</v>
      </c>
      <c r="E356" s="77" t="s">
        <v>102</v>
      </c>
      <c r="F356" s="71">
        <f t="shared" si="51"/>
        <v>901.216271994575</v>
      </c>
      <c r="G356" s="47">
        <f t="shared" si="52"/>
        <v>901.216271994575</v>
      </c>
      <c r="H356" s="47">
        <f t="shared" si="53"/>
        <v>901.216271994575</v>
      </c>
      <c r="I356" s="6">
        <v>50</v>
      </c>
      <c r="J356" s="45">
        <v>22.97</v>
      </c>
      <c r="K356" s="45">
        <f t="shared" si="54"/>
        <v>18.0243254398915</v>
      </c>
      <c r="L356" s="6" t="s">
        <v>511</v>
      </c>
      <c r="M356" s="6" t="s">
        <v>2</v>
      </c>
      <c r="N356" s="6">
        <v>9</v>
      </c>
      <c r="O356" s="6"/>
      <c r="P356" s="6"/>
      <c r="Q356" s="6"/>
      <c r="R356" s="6"/>
      <c r="S356" s="6"/>
      <c r="T356" s="6"/>
      <c r="U356" s="6"/>
      <c r="V356" s="6"/>
      <c r="W356" s="6"/>
      <c r="X356" s="6"/>
      <c r="Y356" s="6"/>
      <c r="Z356" s="6"/>
      <c r="AA356" s="62">
        <v>2014</v>
      </c>
      <c r="AB356" s="6"/>
      <c r="AC356" s="6"/>
      <c r="AD356" s="43"/>
      <c r="AE356" s="6" t="s">
        <v>77</v>
      </c>
    </row>
    <row r="357" spans="1:31" s="2" customFormat="1" ht="30" hidden="1">
      <c r="A357" s="66" t="s">
        <v>673</v>
      </c>
      <c r="B357" s="6" t="s">
        <v>79</v>
      </c>
      <c r="C357" s="19">
        <v>25401</v>
      </c>
      <c r="D357" s="26">
        <v>25400226</v>
      </c>
      <c r="E357" s="77" t="s">
        <v>103</v>
      </c>
      <c r="F357" s="71">
        <f t="shared" si="51"/>
        <v>500.6321127841</v>
      </c>
      <c r="G357" s="47">
        <f t="shared" si="52"/>
        <v>500.6321127841</v>
      </c>
      <c r="H357" s="47">
        <f t="shared" si="53"/>
        <v>500.6321127841</v>
      </c>
      <c r="I357" s="6">
        <v>50</v>
      </c>
      <c r="J357" s="45">
        <v>12.76</v>
      </c>
      <c r="K357" s="45">
        <f t="shared" si="54"/>
        <v>10.012642255682</v>
      </c>
      <c r="L357" s="6" t="s">
        <v>511</v>
      </c>
      <c r="M357" s="6" t="s">
        <v>2</v>
      </c>
      <c r="N357" s="6">
        <v>9</v>
      </c>
      <c r="O357" s="6"/>
      <c r="P357" s="6"/>
      <c r="Q357" s="6"/>
      <c r="R357" s="6"/>
      <c r="S357" s="6"/>
      <c r="T357" s="6"/>
      <c r="U357" s="6"/>
      <c r="V357" s="6"/>
      <c r="W357" s="6"/>
      <c r="X357" s="6"/>
      <c r="Y357" s="6"/>
      <c r="Z357" s="6"/>
      <c r="AA357" s="62">
        <v>2014</v>
      </c>
      <c r="AB357" s="6"/>
      <c r="AC357" s="6"/>
      <c r="AD357" s="43"/>
      <c r="AE357" s="6" t="s">
        <v>77</v>
      </c>
    </row>
    <row r="358" spans="1:31" s="2" customFormat="1" ht="30" hidden="1">
      <c r="A358" s="66" t="s">
        <v>674</v>
      </c>
      <c r="B358" s="6" t="s">
        <v>79</v>
      </c>
      <c r="C358" s="19">
        <v>25401</v>
      </c>
      <c r="D358" s="26">
        <v>25400226</v>
      </c>
      <c r="E358" s="77" t="s">
        <v>104</v>
      </c>
      <c r="F358" s="71">
        <f t="shared" si="51"/>
        <v>4300.88496891795</v>
      </c>
      <c r="G358" s="47">
        <f t="shared" si="52"/>
        <v>4300.88496891795</v>
      </c>
      <c r="H358" s="47">
        <f t="shared" si="53"/>
        <v>4300.88496891795</v>
      </c>
      <c r="I358" s="6">
        <v>50</v>
      </c>
      <c r="J358" s="45">
        <v>109.62</v>
      </c>
      <c r="K358" s="45">
        <f t="shared" si="54"/>
        <v>86.017699378359</v>
      </c>
      <c r="L358" s="6" t="s">
        <v>511</v>
      </c>
      <c r="M358" s="6" t="s">
        <v>2</v>
      </c>
      <c r="N358" s="6">
        <v>9</v>
      </c>
      <c r="O358" s="6"/>
      <c r="P358" s="6"/>
      <c r="Q358" s="6"/>
      <c r="R358" s="6"/>
      <c r="S358" s="6"/>
      <c r="T358" s="6"/>
      <c r="U358" s="6"/>
      <c r="V358" s="6"/>
      <c r="W358" s="6"/>
      <c r="X358" s="6"/>
      <c r="Y358" s="6"/>
      <c r="Z358" s="6"/>
      <c r="AA358" s="62">
        <v>2014</v>
      </c>
      <c r="AB358" s="6"/>
      <c r="AC358" s="6"/>
      <c r="AD358" s="43"/>
      <c r="AE358" s="6" t="s">
        <v>77</v>
      </c>
    </row>
    <row r="359" spans="1:31" s="2" customFormat="1" ht="30" hidden="1">
      <c r="A359" s="66" t="s">
        <v>675</v>
      </c>
      <c r="B359" s="6" t="s">
        <v>79</v>
      </c>
      <c r="C359" s="19">
        <v>25401</v>
      </c>
      <c r="D359" s="26">
        <v>25400226</v>
      </c>
      <c r="E359" s="77" t="s">
        <v>105</v>
      </c>
      <c r="F359" s="71">
        <f t="shared" si="51"/>
        <v>3272.1565992315</v>
      </c>
      <c r="G359" s="47">
        <f t="shared" si="52"/>
        <v>3272.1565992315</v>
      </c>
      <c r="H359" s="47">
        <f t="shared" si="53"/>
        <v>3272.1565992315</v>
      </c>
      <c r="I359" s="6">
        <v>30</v>
      </c>
      <c r="J359" s="45">
        <v>139</v>
      </c>
      <c r="K359" s="45">
        <f t="shared" si="54"/>
        <v>109.07188664105</v>
      </c>
      <c r="L359" s="6" t="s">
        <v>511</v>
      </c>
      <c r="M359" s="6" t="s">
        <v>2</v>
      </c>
      <c r="N359" s="6">
        <v>9</v>
      </c>
      <c r="O359" s="6"/>
      <c r="P359" s="6"/>
      <c r="Q359" s="6"/>
      <c r="R359" s="6"/>
      <c r="S359" s="6"/>
      <c r="T359" s="6"/>
      <c r="U359" s="6"/>
      <c r="V359" s="6"/>
      <c r="W359" s="6"/>
      <c r="X359" s="6"/>
      <c r="Y359" s="6"/>
      <c r="Z359" s="6"/>
      <c r="AA359" s="62">
        <v>2014</v>
      </c>
      <c r="AB359" s="6"/>
      <c r="AC359" s="6"/>
      <c r="AD359" s="43"/>
      <c r="AE359" s="6" t="s">
        <v>77</v>
      </c>
    </row>
    <row r="360" spans="1:31" s="2" customFormat="1" ht="30" hidden="1">
      <c r="A360" s="66" t="s">
        <v>676</v>
      </c>
      <c r="B360" s="6" t="s">
        <v>79</v>
      </c>
      <c r="C360" s="19">
        <v>25401</v>
      </c>
      <c r="D360" s="26">
        <v>25400226</v>
      </c>
      <c r="E360" s="77" t="s">
        <v>436</v>
      </c>
      <c r="F360" s="71">
        <f t="shared" si="51"/>
        <v>5649.766790039999</v>
      </c>
      <c r="G360" s="47">
        <f t="shared" si="52"/>
        <v>5649.766790039999</v>
      </c>
      <c r="H360" s="47">
        <f t="shared" si="53"/>
        <v>5649.766790039999</v>
      </c>
      <c r="I360" s="6">
        <v>30</v>
      </c>
      <c r="J360" s="45">
        <v>240</v>
      </c>
      <c r="K360" s="45">
        <f t="shared" si="54"/>
        <v>188.32555966799998</v>
      </c>
      <c r="L360" s="6" t="s">
        <v>511</v>
      </c>
      <c r="M360" s="6" t="s">
        <v>2</v>
      </c>
      <c r="N360" s="6">
        <v>9</v>
      </c>
      <c r="O360" s="6"/>
      <c r="P360" s="6"/>
      <c r="Q360" s="6"/>
      <c r="R360" s="6"/>
      <c r="S360" s="6"/>
      <c r="T360" s="6"/>
      <c r="U360" s="6"/>
      <c r="V360" s="6"/>
      <c r="W360" s="6"/>
      <c r="X360" s="6"/>
      <c r="Y360" s="6"/>
      <c r="Z360" s="6"/>
      <c r="AA360" s="62">
        <v>2014</v>
      </c>
      <c r="AB360" s="6"/>
      <c r="AC360" s="6"/>
      <c r="AD360" s="43"/>
      <c r="AE360" s="6" t="s">
        <v>77</v>
      </c>
    </row>
    <row r="361" spans="1:31" s="2" customFormat="1" ht="30" hidden="1">
      <c r="A361" s="66" t="s">
        <v>677</v>
      </c>
      <c r="B361" s="6" t="s">
        <v>79</v>
      </c>
      <c r="C361" s="19">
        <v>25401</v>
      </c>
      <c r="D361" s="26">
        <v>25400226</v>
      </c>
      <c r="E361" s="77" t="s">
        <v>157</v>
      </c>
      <c r="F361" s="71">
        <f t="shared" si="51"/>
        <v>221.2825326099</v>
      </c>
      <c r="G361" s="47">
        <f t="shared" si="52"/>
        <v>221.2825326099</v>
      </c>
      <c r="H361" s="47">
        <f t="shared" si="53"/>
        <v>221.2825326099</v>
      </c>
      <c r="I361" s="6">
        <v>20</v>
      </c>
      <c r="J361" s="45">
        <v>14.1</v>
      </c>
      <c r="K361" s="45">
        <f t="shared" si="54"/>
        <v>11.064126630495</v>
      </c>
      <c r="L361" s="6" t="s">
        <v>511</v>
      </c>
      <c r="M361" s="6" t="s">
        <v>2</v>
      </c>
      <c r="N361" s="6">
        <v>9</v>
      </c>
      <c r="O361" s="6"/>
      <c r="P361" s="6"/>
      <c r="Q361" s="6"/>
      <c r="R361" s="6"/>
      <c r="S361" s="6"/>
      <c r="T361" s="6"/>
      <c r="U361" s="6"/>
      <c r="V361" s="6"/>
      <c r="W361" s="6"/>
      <c r="X361" s="6"/>
      <c r="Y361" s="6"/>
      <c r="Z361" s="6"/>
      <c r="AA361" s="62">
        <v>2014</v>
      </c>
      <c r="AB361" s="6"/>
      <c r="AC361" s="6"/>
      <c r="AD361" s="43"/>
      <c r="AE361" s="6" t="s">
        <v>77</v>
      </c>
    </row>
    <row r="362" spans="1:31" s="2" customFormat="1" ht="30" hidden="1">
      <c r="A362" s="66" t="s">
        <v>678</v>
      </c>
      <c r="B362" s="6" t="s">
        <v>79</v>
      </c>
      <c r="C362" s="19">
        <v>25401</v>
      </c>
      <c r="D362" s="26">
        <v>25400226</v>
      </c>
      <c r="E362" s="77" t="s">
        <v>158</v>
      </c>
      <c r="F362" s="71">
        <f t="shared" si="51"/>
        <v>221.2825326099</v>
      </c>
      <c r="G362" s="47">
        <f t="shared" si="52"/>
        <v>221.2825326099</v>
      </c>
      <c r="H362" s="47">
        <f t="shared" si="53"/>
        <v>221.2825326099</v>
      </c>
      <c r="I362" s="6">
        <v>20</v>
      </c>
      <c r="J362" s="45">
        <v>14.1</v>
      </c>
      <c r="K362" s="45">
        <f t="shared" si="54"/>
        <v>11.064126630495</v>
      </c>
      <c r="L362" s="6" t="s">
        <v>511</v>
      </c>
      <c r="M362" s="6" t="s">
        <v>2</v>
      </c>
      <c r="N362" s="6">
        <v>9</v>
      </c>
      <c r="O362" s="6"/>
      <c r="P362" s="6"/>
      <c r="Q362" s="6"/>
      <c r="R362" s="6"/>
      <c r="S362" s="6"/>
      <c r="T362" s="6"/>
      <c r="U362" s="6"/>
      <c r="V362" s="6"/>
      <c r="W362" s="6"/>
      <c r="X362" s="6"/>
      <c r="Y362" s="6"/>
      <c r="Z362" s="6"/>
      <c r="AA362" s="62">
        <v>2014</v>
      </c>
      <c r="AB362" s="6"/>
      <c r="AC362" s="6"/>
      <c r="AD362" s="43"/>
      <c r="AE362" s="6" t="s">
        <v>77</v>
      </c>
    </row>
    <row r="363" spans="1:31" s="2" customFormat="1" ht="30" hidden="1">
      <c r="A363" s="66" t="s">
        <v>679</v>
      </c>
      <c r="B363" s="6" t="s">
        <v>79</v>
      </c>
      <c r="C363" s="19">
        <v>25401</v>
      </c>
      <c r="D363" s="26">
        <v>25400226</v>
      </c>
      <c r="E363" s="77" t="s">
        <v>106</v>
      </c>
      <c r="F363" s="71">
        <f t="shared" si="51"/>
        <v>14830.637823854999</v>
      </c>
      <c r="G363" s="47">
        <f t="shared" si="52"/>
        <v>14830.637823854999</v>
      </c>
      <c r="H363" s="47">
        <f t="shared" si="53"/>
        <v>14830.637823854999</v>
      </c>
      <c r="I363" s="6">
        <v>20</v>
      </c>
      <c r="J363" s="45">
        <v>945</v>
      </c>
      <c r="K363" s="45">
        <f t="shared" si="54"/>
        <v>741.53189119275</v>
      </c>
      <c r="L363" s="6" t="s">
        <v>511</v>
      </c>
      <c r="M363" s="6" t="s">
        <v>2</v>
      </c>
      <c r="N363" s="6">
        <v>9</v>
      </c>
      <c r="O363" s="6"/>
      <c r="P363" s="6"/>
      <c r="Q363" s="6"/>
      <c r="R363" s="6"/>
      <c r="S363" s="6"/>
      <c r="T363" s="6"/>
      <c r="U363" s="6"/>
      <c r="V363" s="6"/>
      <c r="W363" s="6"/>
      <c r="X363" s="6"/>
      <c r="Y363" s="6"/>
      <c r="Z363" s="6"/>
      <c r="AA363" s="62">
        <v>2014</v>
      </c>
      <c r="AB363" s="6"/>
      <c r="AC363" s="6"/>
      <c r="AD363" s="43"/>
      <c r="AE363" s="6" t="s">
        <v>77</v>
      </c>
    </row>
    <row r="364" spans="1:31" s="2" customFormat="1" ht="30" hidden="1">
      <c r="A364" s="66" t="s">
        <v>680</v>
      </c>
      <c r="B364" s="6" t="s">
        <v>79</v>
      </c>
      <c r="C364" s="19">
        <v>25401</v>
      </c>
      <c r="D364" s="26">
        <v>25400230</v>
      </c>
      <c r="E364" s="77" t="s">
        <v>308</v>
      </c>
      <c r="F364" s="71">
        <f t="shared" si="51"/>
        <v>1014.5254837281549</v>
      </c>
      <c r="G364" s="47">
        <f t="shared" si="52"/>
        <v>1014.5254837281549</v>
      </c>
      <c r="H364" s="47">
        <f t="shared" si="53"/>
        <v>1014.5254837281549</v>
      </c>
      <c r="I364" s="6">
        <v>10</v>
      </c>
      <c r="J364" s="45">
        <v>129.29</v>
      </c>
      <c r="K364" s="45">
        <f t="shared" si="54"/>
        <v>101.45254837281549</v>
      </c>
      <c r="L364" s="6" t="s">
        <v>511</v>
      </c>
      <c r="M364" s="6" t="s">
        <v>2</v>
      </c>
      <c r="N364" s="6">
        <v>9</v>
      </c>
      <c r="O364" s="6"/>
      <c r="P364" s="6"/>
      <c r="Q364" s="6"/>
      <c r="R364" s="6"/>
      <c r="S364" s="6"/>
      <c r="T364" s="6"/>
      <c r="U364" s="6"/>
      <c r="V364" s="6"/>
      <c r="W364" s="6"/>
      <c r="X364" s="6"/>
      <c r="Y364" s="6"/>
      <c r="Z364" s="6"/>
      <c r="AA364" s="62">
        <v>2014</v>
      </c>
      <c r="AB364" s="6"/>
      <c r="AC364" s="6"/>
      <c r="AD364" s="43"/>
      <c r="AE364" s="6" t="s">
        <v>77</v>
      </c>
    </row>
    <row r="365" spans="1:31" s="2" customFormat="1" ht="15" hidden="1">
      <c r="A365" s="66" t="s">
        <v>681</v>
      </c>
      <c r="B365" s="6" t="s">
        <v>79</v>
      </c>
      <c r="C365" s="19">
        <v>25401</v>
      </c>
      <c r="D365" s="26">
        <v>23200004</v>
      </c>
      <c r="E365" s="77" t="s">
        <v>107</v>
      </c>
      <c r="F365" s="71">
        <f t="shared" si="51"/>
        <v>42.21631295891</v>
      </c>
      <c r="G365" s="47">
        <f t="shared" si="52"/>
        <v>42.21631295891</v>
      </c>
      <c r="H365" s="47">
        <f t="shared" si="53"/>
        <v>42.21631295891</v>
      </c>
      <c r="I365" s="6">
        <v>10</v>
      </c>
      <c r="J365" s="45">
        <v>5.38</v>
      </c>
      <c r="K365" s="45">
        <f t="shared" si="54"/>
        <v>4.221631295891</v>
      </c>
      <c r="L365" s="6" t="s">
        <v>511</v>
      </c>
      <c r="M365" s="6" t="s">
        <v>2</v>
      </c>
      <c r="N365" s="6">
        <v>9</v>
      </c>
      <c r="O365" s="6"/>
      <c r="P365" s="6"/>
      <c r="Q365" s="6"/>
      <c r="R365" s="6"/>
      <c r="S365" s="6"/>
      <c r="T365" s="6"/>
      <c r="U365" s="6"/>
      <c r="V365" s="6"/>
      <c r="W365" s="6"/>
      <c r="X365" s="6"/>
      <c r="Y365" s="6"/>
      <c r="Z365" s="6"/>
      <c r="AA365" s="62">
        <v>2014</v>
      </c>
      <c r="AB365" s="6"/>
      <c r="AC365" s="6"/>
      <c r="AD365" s="43"/>
      <c r="AE365" s="6" t="s">
        <v>77</v>
      </c>
    </row>
    <row r="366" spans="1:31" s="2" customFormat="1" ht="15" hidden="1">
      <c r="A366" s="66" t="s">
        <v>682</v>
      </c>
      <c r="B366" s="6" t="s">
        <v>79</v>
      </c>
      <c r="C366" s="19">
        <v>25401</v>
      </c>
      <c r="D366" s="26">
        <v>23200004</v>
      </c>
      <c r="E366" s="77" t="s">
        <v>108</v>
      </c>
      <c r="F366" s="71">
        <f t="shared" si="51"/>
        <v>109.856576473</v>
      </c>
      <c r="G366" s="47">
        <f t="shared" si="52"/>
        <v>109.856576473</v>
      </c>
      <c r="H366" s="47">
        <f t="shared" si="53"/>
        <v>109.856576473</v>
      </c>
      <c r="I366" s="6">
        <v>10</v>
      </c>
      <c r="J366" s="45">
        <v>14</v>
      </c>
      <c r="K366" s="45">
        <f t="shared" si="54"/>
        <v>10.9856576473</v>
      </c>
      <c r="L366" s="6" t="s">
        <v>511</v>
      </c>
      <c r="M366" s="6" t="s">
        <v>2</v>
      </c>
      <c r="N366" s="6">
        <v>9</v>
      </c>
      <c r="O366" s="6"/>
      <c r="P366" s="6"/>
      <c r="Q366" s="6"/>
      <c r="R366" s="6"/>
      <c r="S366" s="6"/>
      <c r="T366" s="6"/>
      <c r="U366" s="6"/>
      <c r="V366" s="6"/>
      <c r="W366" s="6"/>
      <c r="X366" s="6"/>
      <c r="Y366" s="6"/>
      <c r="Z366" s="6"/>
      <c r="AA366" s="62">
        <v>2014</v>
      </c>
      <c r="AB366" s="6"/>
      <c r="AC366" s="6"/>
      <c r="AD366" s="43"/>
      <c r="AE366" s="6" t="s">
        <v>77</v>
      </c>
    </row>
    <row r="367" spans="1:31" s="2" customFormat="1" ht="30" hidden="1">
      <c r="A367" s="66" t="s">
        <v>683</v>
      </c>
      <c r="B367" s="6" t="s">
        <v>79</v>
      </c>
      <c r="C367" s="19">
        <v>25401</v>
      </c>
      <c r="D367" s="26">
        <v>25400242</v>
      </c>
      <c r="E367" s="77" t="s">
        <v>159</v>
      </c>
      <c r="F367" s="71">
        <f t="shared" si="51"/>
        <v>904.43350030557</v>
      </c>
      <c r="G367" s="47">
        <f t="shared" si="52"/>
        <v>904.43350030557</v>
      </c>
      <c r="H367" s="47">
        <f t="shared" si="53"/>
        <v>904.43350030557</v>
      </c>
      <c r="I367" s="6">
        <v>10</v>
      </c>
      <c r="J367" s="45">
        <v>115.26</v>
      </c>
      <c r="K367" s="45">
        <f t="shared" si="54"/>
        <v>90.443350030557</v>
      </c>
      <c r="L367" s="6" t="s">
        <v>511</v>
      </c>
      <c r="M367" s="6" t="s">
        <v>2</v>
      </c>
      <c r="N367" s="6">
        <v>9</v>
      </c>
      <c r="O367" s="6"/>
      <c r="P367" s="6"/>
      <c r="Q367" s="6"/>
      <c r="R367" s="6"/>
      <c r="S367" s="6"/>
      <c r="T367" s="6"/>
      <c r="U367" s="6"/>
      <c r="V367" s="6"/>
      <c r="W367" s="6"/>
      <c r="X367" s="6"/>
      <c r="Y367" s="6"/>
      <c r="Z367" s="6"/>
      <c r="AA367" s="62">
        <v>2014</v>
      </c>
      <c r="AB367" s="6"/>
      <c r="AC367" s="6"/>
      <c r="AD367" s="43"/>
      <c r="AE367" s="6" t="s">
        <v>77</v>
      </c>
    </row>
    <row r="368" spans="1:31" s="2" customFormat="1" ht="15" hidden="1">
      <c r="A368" s="66" t="s">
        <v>684</v>
      </c>
      <c r="B368" s="6" t="s">
        <v>79</v>
      </c>
      <c r="C368" s="19">
        <v>25401</v>
      </c>
      <c r="D368" s="26">
        <v>25400254</v>
      </c>
      <c r="E368" s="77" t="s">
        <v>109</v>
      </c>
      <c r="F368" s="71">
        <f t="shared" si="51"/>
        <v>236.740922299315</v>
      </c>
      <c r="G368" s="47">
        <f t="shared" si="52"/>
        <v>236.740922299315</v>
      </c>
      <c r="H368" s="47">
        <f t="shared" si="53"/>
        <v>236.740922299315</v>
      </c>
      <c r="I368" s="6">
        <v>10</v>
      </c>
      <c r="J368" s="45">
        <v>30.17</v>
      </c>
      <c r="K368" s="45">
        <f t="shared" si="54"/>
        <v>23.6740922299315</v>
      </c>
      <c r="L368" s="6" t="s">
        <v>511</v>
      </c>
      <c r="M368" s="6" t="s">
        <v>2</v>
      </c>
      <c r="N368" s="6">
        <v>9</v>
      </c>
      <c r="O368" s="6"/>
      <c r="P368" s="6"/>
      <c r="Q368" s="6"/>
      <c r="R368" s="6"/>
      <c r="S368" s="6"/>
      <c r="T368" s="6"/>
      <c r="U368" s="6"/>
      <c r="V368" s="6"/>
      <c r="W368" s="6"/>
      <c r="X368" s="6"/>
      <c r="Y368" s="6"/>
      <c r="Z368" s="6"/>
      <c r="AA368" s="62">
        <v>2014</v>
      </c>
      <c r="AB368" s="6"/>
      <c r="AC368" s="6"/>
      <c r="AD368" s="43"/>
      <c r="AE368" s="6" t="s">
        <v>77</v>
      </c>
    </row>
    <row r="369" spans="1:31" s="2" customFormat="1" ht="30" hidden="1">
      <c r="A369" s="66" t="s">
        <v>685</v>
      </c>
      <c r="B369" s="6" t="s">
        <v>79</v>
      </c>
      <c r="C369" s="19">
        <v>25401</v>
      </c>
      <c r="D369" s="26">
        <v>25400298</v>
      </c>
      <c r="E369" s="77" t="s">
        <v>265</v>
      </c>
      <c r="F369" s="71">
        <f t="shared" si="51"/>
        <v>6978.88227429523</v>
      </c>
      <c r="G369" s="47">
        <f t="shared" si="52"/>
        <v>6978.88227429523</v>
      </c>
      <c r="H369" s="47">
        <f t="shared" si="53"/>
        <v>6978.88227429523</v>
      </c>
      <c r="I369" s="6">
        <v>47</v>
      </c>
      <c r="J369" s="45">
        <v>189.23</v>
      </c>
      <c r="K369" s="45">
        <f t="shared" si="54"/>
        <v>148.4868568998985</v>
      </c>
      <c r="L369" s="6" t="s">
        <v>511</v>
      </c>
      <c r="M369" s="6" t="s">
        <v>2</v>
      </c>
      <c r="N369" s="6">
        <v>9</v>
      </c>
      <c r="O369" s="6"/>
      <c r="P369" s="6"/>
      <c r="Q369" s="6"/>
      <c r="R369" s="6"/>
      <c r="S369" s="6"/>
      <c r="T369" s="6"/>
      <c r="U369" s="6"/>
      <c r="V369" s="6"/>
      <c r="W369" s="6"/>
      <c r="X369" s="6"/>
      <c r="Y369" s="6"/>
      <c r="Z369" s="6"/>
      <c r="AA369" s="62">
        <v>2014</v>
      </c>
      <c r="AB369" s="6"/>
      <c r="AC369" s="6"/>
      <c r="AD369" s="43"/>
      <c r="AE369" s="6" t="s">
        <v>77</v>
      </c>
    </row>
    <row r="370" spans="1:31" s="2" customFormat="1" ht="30" hidden="1">
      <c r="A370" s="66" t="s">
        <v>686</v>
      </c>
      <c r="B370" s="6" t="s">
        <v>79</v>
      </c>
      <c r="C370" s="19">
        <v>25401</v>
      </c>
      <c r="D370" s="26">
        <v>25400308</v>
      </c>
      <c r="E370" s="77" t="s">
        <v>160</v>
      </c>
      <c r="F370" s="71">
        <f t="shared" si="51"/>
        <v>121.62692395225</v>
      </c>
      <c r="G370" s="47">
        <f t="shared" si="52"/>
        <v>121.62692395225</v>
      </c>
      <c r="H370" s="47">
        <f t="shared" si="53"/>
        <v>121.62692395225</v>
      </c>
      <c r="I370" s="6">
        <v>20</v>
      </c>
      <c r="J370" s="45">
        <v>7.75</v>
      </c>
      <c r="K370" s="45">
        <f t="shared" si="54"/>
        <v>6.0813461976125</v>
      </c>
      <c r="L370" s="6" t="s">
        <v>511</v>
      </c>
      <c r="M370" s="6" t="s">
        <v>2</v>
      </c>
      <c r="N370" s="6">
        <v>9</v>
      </c>
      <c r="O370" s="6"/>
      <c r="P370" s="6"/>
      <c r="Q370" s="6"/>
      <c r="R370" s="6"/>
      <c r="S370" s="6"/>
      <c r="T370" s="6"/>
      <c r="U370" s="6"/>
      <c r="V370" s="6"/>
      <c r="W370" s="6"/>
      <c r="X370" s="6"/>
      <c r="Y370" s="6"/>
      <c r="Z370" s="6"/>
      <c r="AA370" s="62">
        <v>2014</v>
      </c>
      <c r="AB370" s="6"/>
      <c r="AC370" s="6"/>
      <c r="AD370" s="43"/>
      <c r="AE370" s="6" t="s">
        <v>77</v>
      </c>
    </row>
    <row r="371" spans="1:31" s="2" customFormat="1" ht="60" hidden="1">
      <c r="A371" s="66" t="s">
        <v>687</v>
      </c>
      <c r="B371" s="6" t="s">
        <v>79</v>
      </c>
      <c r="C371" s="19">
        <v>25401</v>
      </c>
      <c r="D371" s="26">
        <v>25100042</v>
      </c>
      <c r="E371" s="77" t="s">
        <v>230</v>
      </c>
      <c r="F371" s="71">
        <f t="shared" si="51"/>
        <v>1321.73155293658</v>
      </c>
      <c r="G371" s="47">
        <f t="shared" si="52"/>
        <v>1321.73155293658</v>
      </c>
      <c r="H371" s="47">
        <f t="shared" si="53"/>
        <v>1321.73155293658</v>
      </c>
      <c r="I371" s="6">
        <v>10</v>
      </c>
      <c r="J371" s="45">
        <v>168.44</v>
      </c>
      <c r="K371" s="45">
        <f t="shared" si="54"/>
        <v>132.173155293658</v>
      </c>
      <c r="L371" s="6" t="s">
        <v>511</v>
      </c>
      <c r="M371" s="6" t="s">
        <v>2</v>
      </c>
      <c r="N371" s="6">
        <v>9</v>
      </c>
      <c r="O371" s="6"/>
      <c r="P371" s="6"/>
      <c r="Q371" s="6"/>
      <c r="R371" s="6"/>
      <c r="S371" s="6"/>
      <c r="T371" s="6"/>
      <c r="U371" s="6"/>
      <c r="V371" s="6"/>
      <c r="W371" s="6"/>
      <c r="X371" s="6"/>
      <c r="Y371" s="6"/>
      <c r="Z371" s="6"/>
      <c r="AA371" s="62">
        <v>2014</v>
      </c>
      <c r="AB371" s="6"/>
      <c r="AC371" s="6"/>
      <c r="AD371" s="43"/>
      <c r="AE371" s="6" t="s">
        <v>77</v>
      </c>
    </row>
    <row r="372" spans="1:31" s="2" customFormat="1" ht="15" hidden="1">
      <c r="A372" s="66" t="s">
        <v>688</v>
      </c>
      <c r="B372" s="6" t="s">
        <v>79</v>
      </c>
      <c r="C372" s="19">
        <v>25401</v>
      </c>
      <c r="D372" s="26">
        <v>25400351</v>
      </c>
      <c r="E372" s="77" t="s">
        <v>110</v>
      </c>
      <c r="F372" s="71">
        <f t="shared" si="51"/>
        <v>614.25520045046</v>
      </c>
      <c r="G372" s="47">
        <f t="shared" si="52"/>
        <v>614.25520045046</v>
      </c>
      <c r="H372" s="47">
        <f t="shared" si="53"/>
        <v>614.25520045046</v>
      </c>
      <c r="I372" s="6">
        <v>20</v>
      </c>
      <c r="J372" s="45">
        <v>39.14</v>
      </c>
      <c r="K372" s="45">
        <f t="shared" si="54"/>
        <v>30.712760022523</v>
      </c>
      <c r="L372" s="6" t="s">
        <v>511</v>
      </c>
      <c r="M372" s="6" t="s">
        <v>2</v>
      </c>
      <c r="N372" s="6">
        <v>9</v>
      </c>
      <c r="O372" s="6"/>
      <c r="P372" s="6"/>
      <c r="Q372" s="6"/>
      <c r="R372" s="6"/>
      <c r="S372" s="6"/>
      <c r="T372" s="6"/>
      <c r="U372" s="6"/>
      <c r="V372" s="6"/>
      <c r="W372" s="6"/>
      <c r="X372" s="6"/>
      <c r="Y372" s="6"/>
      <c r="Z372" s="6"/>
      <c r="AA372" s="62">
        <v>2014</v>
      </c>
      <c r="AB372" s="6"/>
      <c r="AC372" s="6"/>
      <c r="AD372" s="43"/>
      <c r="AE372" s="6" t="s">
        <v>77</v>
      </c>
    </row>
    <row r="373" spans="1:31" s="2" customFormat="1" ht="15" hidden="1">
      <c r="A373" s="66" t="s">
        <v>689</v>
      </c>
      <c r="B373" s="6" t="s">
        <v>79</v>
      </c>
      <c r="C373" s="19">
        <v>25401</v>
      </c>
      <c r="D373" s="26">
        <v>25400435</v>
      </c>
      <c r="E373" s="77" t="s">
        <v>111</v>
      </c>
      <c r="F373" s="71">
        <f t="shared" si="51"/>
        <v>2591.2812320484854</v>
      </c>
      <c r="G373" s="47">
        <f t="shared" si="52"/>
        <v>2591.2812320484854</v>
      </c>
      <c r="H373" s="47">
        <f t="shared" si="53"/>
        <v>2591.2812320484854</v>
      </c>
      <c r="I373" s="6">
        <v>10</v>
      </c>
      <c r="J373" s="45">
        <v>330.23</v>
      </c>
      <c r="K373" s="45">
        <f t="shared" si="54"/>
        <v>259.1281232048485</v>
      </c>
      <c r="L373" s="6" t="s">
        <v>511</v>
      </c>
      <c r="M373" s="6" t="s">
        <v>2</v>
      </c>
      <c r="N373" s="6">
        <v>9</v>
      </c>
      <c r="O373" s="6"/>
      <c r="P373" s="6"/>
      <c r="Q373" s="6"/>
      <c r="R373" s="6"/>
      <c r="S373" s="6"/>
      <c r="T373" s="6"/>
      <c r="U373" s="6"/>
      <c r="V373" s="6"/>
      <c r="W373" s="6"/>
      <c r="X373" s="6"/>
      <c r="Y373" s="6"/>
      <c r="Z373" s="6"/>
      <c r="AA373" s="62">
        <v>2014</v>
      </c>
      <c r="AB373" s="6"/>
      <c r="AC373" s="6"/>
      <c r="AD373" s="43"/>
      <c r="AE373" s="6" t="s">
        <v>77</v>
      </c>
    </row>
    <row r="374" spans="1:31" s="2" customFormat="1" ht="30" hidden="1">
      <c r="A374" s="66" t="s">
        <v>690</v>
      </c>
      <c r="B374" s="6" t="s">
        <v>79</v>
      </c>
      <c r="C374" s="19">
        <v>25401</v>
      </c>
      <c r="D374" s="26">
        <v>25301956</v>
      </c>
      <c r="E374" s="77" t="s">
        <v>112</v>
      </c>
      <c r="F374" s="71">
        <f t="shared" si="51"/>
        <v>776.8429336305</v>
      </c>
      <c r="G374" s="47">
        <f t="shared" si="52"/>
        <v>776.8429336305</v>
      </c>
      <c r="H374" s="47">
        <f t="shared" si="53"/>
        <v>776.8429336305</v>
      </c>
      <c r="I374" s="6">
        <v>5</v>
      </c>
      <c r="J374" s="45">
        <v>198</v>
      </c>
      <c r="K374" s="45">
        <f t="shared" si="54"/>
        <v>155.3685867261</v>
      </c>
      <c r="L374" s="6" t="s">
        <v>511</v>
      </c>
      <c r="M374" s="6" t="s">
        <v>2</v>
      </c>
      <c r="N374" s="6">
        <v>9</v>
      </c>
      <c r="O374" s="6"/>
      <c r="P374" s="6"/>
      <c r="Q374" s="6"/>
      <c r="R374" s="6"/>
      <c r="S374" s="6"/>
      <c r="T374" s="6"/>
      <c r="U374" s="6"/>
      <c r="V374" s="6"/>
      <c r="W374" s="6"/>
      <c r="X374" s="6"/>
      <c r="Y374" s="6"/>
      <c r="Z374" s="6"/>
      <c r="AA374" s="62">
        <v>2014</v>
      </c>
      <c r="AB374" s="6"/>
      <c r="AC374" s="6"/>
      <c r="AD374" s="43"/>
      <c r="AE374" s="6" t="s">
        <v>77</v>
      </c>
    </row>
    <row r="375" spans="1:31" s="2" customFormat="1" ht="30" hidden="1">
      <c r="A375" s="66" t="s">
        <v>691</v>
      </c>
      <c r="B375" s="6" t="s">
        <v>79</v>
      </c>
      <c r="C375" s="19">
        <v>25401</v>
      </c>
      <c r="D375" s="26">
        <v>25400330</v>
      </c>
      <c r="E375" s="77" t="s">
        <v>231</v>
      </c>
      <c r="F375" s="71">
        <f t="shared" si="51"/>
        <v>182.283447961985</v>
      </c>
      <c r="G375" s="47">
        <f t="shared" si="52"/>
        <v>182.283447961985</v>
      </c>
      <c r="H375" s="47">
        <f t="shared" si="53"/>
        <v>182.283447961985</v>
      </c>
      <c r="I375" s="6">
        <v>10</v>
      </c>
      <c r="J375" s="45">
        <v>23.23</v>
      </c>
      <c r="K375" s="45">
        <f t="shared" si="54"/>
        <v>18.2283447961985</v>
      </c>
      <c r="L375" s="6" t="s">
        <v>511</v>
      </c>
      <c r="M375" s="6" t="s">
        <v>2</v>
      </c>
      <c r="N375" s="6">
        <v>9</v>
      </c>
      <c r="O375" s="6"/>
      <c r="P375" s="6"/>
      <c r="Q375" s="6"/>
      <c r="R375" s="6"/>
      <c r="S375" s="6"/>
      <c r="T375" s="6"/>
      <c r="U375" s="6"/>
      <c r="V375" s="6"/>
      <c r="W375" s="6"/>
      <c r="X375" s="6"/>
      <c r="Y375" s="6"/>
      <c r="Z375" s="6"/>
      <c r="AA375" s="62">
        <v>2014</v>
      </c>
      <c r="AB375" s="6"/>
      <c r="AC375" s="6"/>
      <c r="AD375" s="43"/>
      <c r="AE375" s="6" t="s">
        <v>77</v>
      </c>
    </row>
    <row r="376" spans="1:31" s="2" customFormat="1" ht="15" hidden="1">
      <c r="A376" s="66" t="s">
        <v>692</v>
      </c>
      <c r="B376" s="6" t="s">
        <v>79</v>
      </c>
      <c r="C376" s="19">
        <v>25401</v>
      </c>
      <c r="D376" s="26">
        <v>25400490</v>
      </c>
      <c r="E376" s="77" t="s">
        <v>113</v>
      </c>
      <c r="F376" s="71">
        <f t="shared" si="51"/>
        <v>188.325559668</v>
      </c>
      <c r="G376" s="47">
        <f t="shared" si="52"/>
        <v>188.325559668</v>
      </c>
      <c r="H376" s="47">
        <f t="shared" si="53"/>
        <v>188.325559668</v>
      </c>
      <c r="I376" s="6">
        <v>20</v>
      </c>
      <c r="J376" s="45">
        <v>12</v>
      </c>
      <c r="K376" s="45">
        <f t="shared" si="54"/>
        <v>9.4162779834</v>
      </c>
      <c r="L376" s="6" t="s">
        <v>511</v>
      </c>
      <c r="M376" s="6" t="s">
        <v>2</v>
      </c>
      <c r="N376" s="6">
        <v>9</v>
      </c>
      <c r="O376" s="6"/>
      <c r="P376" s="6"/>
      <c r="Q376" s="6"/>
      <c r="R376" s="6"/>
      <c r="S376" s="6"/>
      <c r="T376" s="6"/>
      <c r="U376" s="6"/>
      <c r="V376" s="6"/>
      <c r="W376" s="6"/>
      <c r="X376" s="6"/>
      <c r="Y376" s="6"/>
      <c r="Z376" s="6"/>
      <c r="AA376" s="62">
        <v>2014</v>
      </c>
      <c r="AB376" s="6"/>
      <c r="AC376" s="6"/>
      <c r="AD376" s="43"/>
      <c r="AE376" s="6" t="s">
        <v>77</v>
      </c>
    </row>
    <row r="377" spans="1:31" s="2" customFormat="1" ht="15" hidden="1">
      <c r="A377" s="66" t="s">
        <v>693</v>
      </c>
      <c r="B377" s="6" t="s">
        <v>79</v>
      </c>
      <c r="C377" s="19">
        <v>25401</v>
      </c>
      <c r="D377" s="26">
        <v>22300083</v>
      </c>
      <c r="E377" s="77" t="s">
        <v>161</v>
      </c>
      <c r="F377" s="71">
        <f t="shared" si="51"/>
        <v>802.73769808485</v>
      </c>
      <c r="G377" s="47">
        <f t="shared" si="52"/>
        <v>802.73769808485</v>
      </c>
      <c r="H377" s="47">
        <f t="shared" si="53"/>
        <v>802.73769808485</v>
      </c>
      <c r="I377" s="6">
        <v>93</v>
      </c>
      <c r="J377" s="45">
        <v>11</v>
      </c>
      <c r="K377" s="45">
        <f t="shared" si="54"/>
        <v>8.63158815145</v>
      </c>
      <c r="L377" s="6" t="s">
        <v>511</v>
      </c>
      <c r="M377" s="6" t="s">
        <v>2</v>
      </c>
      <c r="N377" s="6">
        <v>9</v>
      </c>
      <c r="O377" s="6"/>
      <c r="P377" s="6"/>
      <c r="Q377" s="6"/>
      <c r="R377" s="6"/>
      <c r="S377" s="6"/>
      <c r="T377" s="6"/>
      <c r="U377" s="6"/>
      <c r="V377" s="6"/>
      <c r="W377" s="6"/>
      <c r="X377" s="6"/>
      <c r="Y377" s="6"/>
      <c r="Z377" s="6"/>
      <c r="AA377" s="62">
        <v>2014</v>
      </c>
      <c r="AB377" s="6"/>
      <c r="AC377" s="6"/>
      <c r="AD377" s="43"/>
      <c r="AE377" s="6" t="s">
        <v>77</v>
      </c>
    </row>
    <row r="378" spans="1:31" s="2" customFormat="1" ht="30" hidden="1">
      <c r="A378" s="66" t="s">
        <v>694</v>
      </c>
      <c r="B378" s="6" t="s">
        <v>79</v>
      </c>
      <c r="C378" s="19">
        <v>25401</v>
      </c>
      <c r="D378" s="26">
        <v>22300083</v>
      </c>
      <c r="E378" s="77" t="s">
        <v>114</v>
      </c>
      <c r="F378" s="71">
        <f aca="true" t="shared" si="55" ref="F378:F382">+I378*K378</f>
        <v>1970.35616802645</v>
      </c>
      <c r="G378" s="47">
        <f aca="true" t="shared" si="56" ref="G378:G382">+F378</f>
        <v>1970.35616802645</v>
      </c>
      <c r="H378" s="47">
        <f aca="true" t="shared" si="57" ref="H378:H382">+F378</f>
        <v>1970.35616802645</v>
      </c>
      <c r="I378" s="6">
        <v>93</v>
      </c>
      <c r="J378" s="45">
        <v>27</v>
      </c>
      <c r="K378" s="45">
        <f aca="true" t="shared" si="58" ref="K378:K385">J378*0.78468983195</f>
        <v>21.18662546265</v>
      </c>
      <c r="L378" s="6" t="s">
        <v>511</v>
      </c>
      <c r="M378" s="6" t="s">
        <v>2</v>
      </c>
      <c r="N378" s="6">
        <v>9</v>
      </c>
      <c r="O378" s="6"/>
      <c r="P378" s="6"/>
      <c r="Q378" s="6"/>
      <c r="R378" s="6"/>
      <c r="S378" s="6"/>
      <c r="T378" s="6"/>
      <c r="U378" s="6"/>
      <c r="V378" s="6"/>
      <c r="W378" s="6"/>
      <c r="X378" s="6"/>
      <c r="Y378" s="6"/>
      <c r="Z378" s="6"/>
      <c r="AA378" s="62">
        <v>2014</v>
      </c>
      <c r="AB378" s="6"/>
      <c r="AC378" s="6"/>
      <c r="AD378" s="43"/>
      <c r="AE378" s="6" t="s">
        <v>77</v>
      </c>
    </row>
    <row r="379" spans="1:31" s="2" customFormat="1" ht="60" hidden="1">
      <c r="A379" s="66" t="s">
        <v>695</v>
      </c>
      <c r="B379" s="6" t="s">
        <v>79</v>
      </c>
      <c r="C379" s="19">
        <v>25401</v>
      </c>
      <c r="D379" s="26">
        <v>25400539</v>
      </c>
      <c r="E379" s="77" t="s">
        <v>354</v>
      </c>
      <c r="F379" s="71">
        <f t="shared" si="55"/>
        <v>7776.339009811056</v>
      </c>
      <c r="G379" s="47">
        <f t="shared" si="56"/>
        <v>7776.339009811056</v>
      </c>
      <c r="H379" s="47">
        <f t="shared" si="57"/>
        <v>7776.339009811056</v>
      </c>
      <c r="I379" s="6">
        <v>93</v>
      </c>
      <c r="J379" s="45">
        <v>106.56</v>
      </c>
      <c r="K379" s="45">
        <f t="shared" si="58"/>
        <v>83.616548492592</v>
      </c>
      <c r="L379" s="6" t="s">
        <v>511</v>
      </c>
      <c r="M379" s="6" t="s">
        <v>2</v>
      </c>
      <c r="N379" s="6">
        <v>9</v>
      </c>
      <c r="O379" s="6"/>
      <c r="P379" s="6"/>
      <c r="Q379" s="6"/>
      <c r="R379" s="6"/>
      <c r="S379" s="6"/>
      <c r="T379" s="6"/>
      <c r="U379" s="6"/>
      <c r="V379" s="6"/>
      <c r="W379" s="6"/>
      <c r="X379" s="6"/>
      <c r="Y379" s="6"/>
      <c r="Z379" s="6"/>
      <c r="AA379" s="62">
        <v>2014</v>
      </c>
      <c r="AB379" s="6"/>
      <c r="AC379" s="6"/>
      <c r="AD379" s="43"/>
      <c r="AE379" s="6" t="s">
        <v>77</v>
      </c>
    </row>
    <row r="380" spans="1:31" s="2" customFormat="1" ht="60" hidden="1">
      <c r="A380" s="66" t="s">
        <v>696</v>
      </c>
      <c r="B380" s="6" t="s">
        <v>79</v>
      </c>
      <c r="C380" s="19">
        <v>25401</v>
      </c>
      <c r="D380" s="26">
        <v>25400539</v>
      </c>
      <c r="E380" s="77" t="s">
        <v>355</v>
      </c>
      <c r="F380" s="71">
        <f t="shared" si="55"/>
        <v>8392.257752705249</v>
      </c>
      <c r="G380" s="47">
        <f t="shared" si="56"/>
        <v>8392.257752705249</v>
      </c>
      <c r="H380" s="47">
        <f t="shared" si="57"/>
        <v>8392.257752705249</v>
      </c>
      <c r="I380" s="6">
        <v>93</v>
      </c>
      <c r="J380" s="45">
        <v>115</v>
      </c>
      <c r="K380" s="45">
        <f t="shared" si="58"/>
        <v>90.23933067425</v>
      </c>
      <c r="L380" s="6" t="s">
        <v>511</v>
      </c>
      <c r="M380" s="6" t="s">
        <v>2</v>
      </c>
      <c r="N380" s="6">
        <v>9</v>
      </c>
      <c r="O380" s="6"/>
      <c r="P380" s="6"/>
      <c r="Q380" s="6"/>
      <c r="R380" s="6"/>
      <c r="S380" s="6"/>
      <c r="T380" s="6"/>
      <c r="U380" s="6"/>
      <c r="V380" s="6"/>
      <c r="W380" s="6"/>
      <c r="X380" s="6"/>
      <c r="Y380" s="6"/>
      <c r="Z380" s="6"/>
      <c r="AA380" s="62">
        <v>2014</v>
      </c>
      <c r="AB380" s="6"/>
      <c r="AC380" s="6"/>
      <c r="AD380" s="43"/>
      <c r="AE380" s="6" t="s">
        <v>77</v>
      </c>
    </row>
    <row r="381" spans="1:31" s="2" customFormat="1" ht="60" hidden="1">
      <c r="A381" s="66" t="s">
        <v>697</v>
      </c>
      <c r="B381" s="6" t="s">
        <v>79</v>
      </c>
      <c r="C381" s="19">
        <v>25401</v>
      </c>
      <c r="D381" s="26">
        <v>25400539</v>
      </c>
      <c r="E381" s="77" t="s">
        <v>356</v>
      </c>
      <c r="F381" s="71">
        <f t="shared" si="55"/>
        <v>4188.83126091549</v>
      </c>
      <c r="G381" s="47">
        <f t="shared" si="56"/>
        <v>4188.83126091549</v>
      </c>
      <c r="H381" s="47">
        <f t="shared" si="57"/>
        <v>4188.83126091549</v>
      </c>
      <c r="I381" s="6">
        <v>93</v>
      </c>
      <c r="J381" s="45">
        <v>57.4</v>
      </c>
      <c r="K381" s="45">
        <f t="shared" si="58"/>
        <v>45.04119635393</v>
      </c>
      <c r="L381" s="6" t="s">
        <v>511</v>
      </c>
      <c r="M381" s="6" t="s">
        <v>2</v>
      </c>
      <c r="N381" s="6">
        <v>9</v>
      </c>
      <c r="O381" s="6"/>
      <c r="P381" s="6"/>
      <c r="Q381" s="6"/>
      <c r="R381" s="6"/>
      <c r="S381" s="6"/>
      <c r="T381" s="6"/>
      <c r="U381" s="6"/>
      <c r="V381" s="6"/>
      <c r="W381" s="6"/>
      <c r="X381" s="6"/>
      <c r="Y381" s="6"/>
      <c r="Z381" s="6"/>
      <c r="AA381" s="62">
        <v>2014</v>
      </c>
      <c r="AB381" s="6"/>
      <c r="AC381" s="6"/>
      <c r="AD381" s="43"/>
      <c r="AE381" s="6" t="s">
        <v>77</v>
      </c>
    </row>
    <row r="382" spans="1:31" s="2" customFormat="1" ht="15" hidden="1">
      <c r="A382" s="66" t="s">
        <v>698</v>
      </c>
      <c r="B382" s="6" t="s">
        <v>79</v>
      </c>
      <c r="C382" s="19">
        <v>25401</v>
      </c>
      <c r="D382" s="26">
        <v>25400032</v>
      </c>
      <c r="E382" s="77" t="s">
        <v>232</v>
      </c>
      <c r="F382" s="71">
        <f t="shared" si="55"/>
        <v>326.4309700912</v>
      </c>
      <c r="G382" s="47">
        <f t="shared" si="56"/>
        <v>326.4309700912</v>
      </c>
      <c r="H382" s="47">
        <f t="shared" si="57"/>
        <v>326.4309700912</v>
      </c>
      <c r="I382" s="6">
        <v>20</v>
      </c>
      <c r="J382" s="45">
        <v>20.8</v>
      </c>
      <c r="K382" s="45">
        <f t="shared" si="58"/>
        <v>16.32154850456</v>
      </c>
      <c r="L382" s="6" t="s">
        <v>511</v>
      </c>
      <c r="M382" s="6" t="s">
        <v>2</v>
      </c>
      <c r="N382" s="6">
        <v>9</v>
      </c>
      <c r="O382" s="6"/>
      <c r="P382" s="6"/>
      <c r="Q382" s="6"/>
      <c r="R382" s="6"/>
      <c r="S382" s="6"/>
      <c r="T382" s="6"/>
      <c r="U382" s="6"/>
      <c r="V382" s="6"/>
      <c r="W382" s="6"/>
      <c r="X382" s="6"/>
      <c r="Y382" s="6"/>
      <c r="Z382" s="6"/>
      <c r="AA382" s="62">
        <v>2014</v>
      </c>
      <c r="AB382" s="6"/>
      <c r="AC382" s="6"/>
      <c r="AD382" s="43"/>
      <c r="AE382" s="6" t="s">
        <v>77</v>
      </c>
    </row>
    <row r="383" spans="1:31" s="2" customFormat="1" ht="31.5">
      <c r="A383" s="6"/>
      <c r="B383" s="6"/>
      <c r="C383" s="16"/>
      <c r="D383" s="16"/>
      <c r="E383" s="80" t="s">
        <v>711</v>
      </c>
      <c r="F383" s="70">
        <f>SUM(F314:F382)</f>
        <v>214805.53010522178</v>
      </c>
      <c r="G383" s="50">
        <f aca="true" t="shared" si="59" ref="G383:H383">SUM(G314:G382)</f>
        <v>214805.53010522178</v>
      </c>
      <c r="H383" s="50">
        <f t="shared" si="59"/>
        <v>214805.53010522178</v>
      </c>
      <c r="I383" s="6"/>
      <c r="J383" s="45"/>
      <c r="K383" s="45"/>
      <c r="L383" s="6"/>
      <c r="M383" s="6" t="s">
        <v>2</v>
      </c>
      <c r="N383" s="6">
        <v>9</v>
      </c>
      <c r="O383" s="6"/>
      <c r="P383" s="6"/>
      <c r="Q383" s="6"/>
      <c r="R383" s="6"/>
      <c r="S383" s="84"/>
      <c r="T383" s="84"/>
      <c r="U383" s="6"/>
      <c r="V383" s="6"/>
      <c r="W383" s="6"/>
      <c r="X383" s="6"/>
      <c r="Y383" s="6"/>
      <c r="Z383" s="6"/>
      <c r="AA383" s="62">
        <v>2014</v>
      </c>
      <c r="AB383" s="6"/>
      <c r="AC383" s="6"/>
      <c r="AD383" s="43"/>
      <c r="AE383" s="6" t="s">
        <v>77</v>
      </c>
    </row>
    <row r="384" spans="1:31" s="2" customFormat="1" ht="15" hidden="1">
      <c r="A384" s="6"/>
      <c r="B384" s="6"/>
      <c r="C384" s="16"/>
      <c r="D384" s="16"/>
      <c r="E384" s="85"/>
      <c r="F384" s="71"/>
      <c r="G384" s="47"/>
      <c r="H384" s="47"/>
      <c r="I384" s="6"/>
      <c r="J384" s="45"/>
      <c r="K384" s="45"/>
      <c r="L384" s="6"/>
      <c r="M384" s="6" t="s">
        <v>2</v>
      </c>
      <c r="N384" s="6">
        <v>9</v>
      </c>
      <c r="O384" s="6"/>
      <c r="P384" s="6"/>
      <c r="Q384" s="6"/>
      <c r="R384" s="6"/>
      <c r="S384" s="6"/>
      <c r="T384" s="6"/>
      <c r="U384" s="6"/>
      <c r="V384" s="6"/>
      <c r="W384" s="6"/>
      <c r="X384" s="6"/>
      <c r="Y384" s="6"/>
      <c r="Z384" s="6"/>
      <c r="AA384" s="62">
        <v>2014</v>
      </c>
      <c r="AB384" s="6"/>
      <c r="AC384" s="6"/>
      <c r="AD384" s="43"/>
      <c r="AE384" s="6" t="s">
        <v>77</v>
      </c>
    </row>
    <row r="385" spans="1:31" s="2" customFormat="1" ht="15" hidden="1">
      <c r="A385" s="6">
        <v>357</v>
      </c>
      <c r="B385" s="6" t="s">
        <v>79</v>
      </c>
      <c r="C385" s="16">
        <v>26101</v>
      </c>
      <c r="D385" s="28">
        <v>26100013</v>
      </c>
      <c r="E385" s="77" t="s">
        <v>83</v>
      </c>
      <c r="F385" s="71">
        <f aca="true" t="shared" si="60" ref="F385">+I385*K385</f>
        <v>4777600.520314045</v>
      </c>
      <c r="G385" s="47">
        <f aca="true" t="shared" si="61" ref="G385">+F385</f>
        <v>4777600.520314045</v>
      </c>
      <c r="H385" s="47">
        <f aca="true" t="shared" si="62" ref="H385">+F385</f>
        <v>4777600.520314045</v>
      </c>
      <c r="I385" s="6">
        <v>408900</v>
      </c>
      <c r="J385" s="45">
        <v>14.89</v>
      </c>
      <c r="K385" s="45">
        <f t="shared" si="58"/>
        <v>11.6840315977355</v>
      </c>
      <c r="L385" s="6" t="s">
        <v>518</v>
      </c>
      <c r="M385" s="6" t="s">
        <v>2</v>
      </c>
      <c r="N385" s="6">
        <v>9</v>
      </c>
      <c r="O385" s="6"/>
      <c r="P385" s="6"/>
      <c r="Q385" s="6"/>
      <c r="R385" s="6"/>
      <c r="S385" s="6"/>
      <c r="T385" s="6"/>
      <c r="U385" s="6"/>
      <c r="V385" s="6"/>
      <c r="W385" s="6"/>
      <c r="X385" s="6"/>
      <c r="Y385" s="6"/>
      <c r="Z385" s="6"/>
      <c r="AA385" s="62">
        <v>2014</v>
      </c>
      <c r="AB385" s="6"/>
      <c r="AC385" s="6"/>
      <c r="AD385" s="43"/>
      <c r="AE385" s="6" t="s">
        <v>77</v>
      </c>
    </row>
    <row r="386" spans="1:31" s="2" customFormat="1" ht="15">
      <c r="A386" s="6"/>
      <c r="B386" s="6"/>
      <c r="C386" s="16"/>
      <c r="D386" s="16"/>
      <c r="E386" s="80" t="s">
        <v>712</v>
      </c>
      <c r="F386" s="70">
        <f>SUM(F385)</f>
        <v>4777600.520314045</v>
      </c>
      <c r="G386" s="50">
        <f aca="true" t="shared" si="63" ref="G386:H386">SUM(G385)</f>
        <v>4777600.520314045</v>
      </c>
      <c r="H386" s="50">
        <f t="shared" si="63"/>
        <v>4777600.520314045</v>
      </c>
      <c r="I386" s="6"/>
      <c r="J386" s="45"/>
      <c r="K386" s="45"/>
      <c r="L386" s="6"/>
      <c r="M386" s="6" t="s">
        <v>2</v>
      </c>
      <c r="N386" s="6">
        <v>9</v>
      </c>
      <c r="O386" s="6"/>
      <c r="P386" s="84"/>
      <c r="Q386" s="84"/>
      <c r="R386" s="6"/>
      <c r="S386" s="6"/>
      <c r="T386" s="6"/>
      <c r="U386" s="6"/>
      <c r="V386" s="6"/>
      <c r="W386" s="6"/>
      <c r="X386" s="6"/>
      <c r="Y386" s="6"/>
      <c r="Z386" s="6"/>
      <c r="AA386" s="62">
        <v>2014</v>
      </c>
      <c r="AB386" s="6"/>
      <c r="AC386" s="6"/>
      <c r="AD386" s="43"/>
      <c r="AE386" s="6" t="s">
        <v>77</v>
      </c>
    </row>
    <row r="387" spans="1:31" s="2" customFormat="1" ht="15" hidden="1">
      <c r="A387" s="6"/>
      <c r="B387" s="6"/>
      <c r="C387" s="16"/>
      <c r="D387" s="16"/>
      <c r="E387" s="85"/>
      <c r="F387" s="71"/>
      <c r="G387" s="47"/>
      <c r="H387" s="47"/>
      <c r="I387" s="6"/>
      <c r="J387" s="45"/>
      <c r="K387" s="45"/>
      <c r="L387" s="6"/>
      <c r="M387" s="6" t="s">
        <v>2</v>
      </c>
      <c r="N387" s="6">
        <v>9</v>
      </c>
      <c r="O387" s="6"/>
      <c r="P387" s="6"/>
      <c r="Q387" s="6"/>
      <c r="R387" s="6"/>
      <c r="S387" s="6"/>
      <c r="T387" s="6"/>
      <c r="U387" s="6"/>
      <c r="V387" s="6"/>
      <c r="W387" s="6"/>
      <c r="X387" s="6"/>
      <c r="Y387" s="6"/>
      <c r="Z387" s="6"/>
      <c r="AA387" s="62">
        <v>2014</v>
      </c>
      <c r="AB387" s="6"/>
      <c r="AC387" s="6"/>
      <c r="AD387" s="43"/>
      <c r="AE387" s="6" t="s">
        <v>77</v>
      </c>
    </row>
    <row r="388" spans="1:31" s="2" customFormat="1" ht="15" hidden="1">
      <c r="A388" s="6">
        <v>258</v>
      </c>
      <c r="B388" s="6" t="s">
        <v>79</v>
      </c>
      <c r="C388" s="16">
        <v>26103</v>
      </c>
      <c r="D388" s="28">
        <v>26100013</v>
      </c>
      <c r="E388" s="77" t="s">
        <v>83</v>
      </c>
      <c r="F388" s="71">
        <f aca="true" t="shared" si="64" ref="F388">+I388*K388</f>
        <v>11137.218918961478</v>
      </c>
      <c r="G388" s="47">
        <f aca="true" t="shared" si="65" ref="G388">+F388</f>
        <v>11137.218918961478</v>
      </c>
      <c r="H388" s="47">
        <f aca="true" t="shared" si="66" ref="H388">+F388</f>
        <v>11137.218918961478</v>
      </c>
      <c r="I388" s="6">
        <v>953.2</v>
      </c>
      <c r="J388" s="45">
        <v>14.89</v>
      </c>
      <c r="K388" s="45">
        <f aca="true" t="shared" si="67" ref="K388:K421">J388*0.78468983195</f>
        <v>11.6840315977355</v>
      </c>
      <c r="L388" s="6" t="s">
        <v>518</v>
      </c>
      <c r="M388" s="6" t="s">
        <v>2</v>
      </c>
      <c r="N388" s="6">
        <v>9</v>
      </c>
      <c r="O388" s="6"/>
      <c r="P388" s="6"/>
      <c r="Q388" s="6"/>
      <c r="R388" s="6"/>
      <c r="S388" s="6"/>
      <c r="T388" s="6"/>
      <c r="U388" s="6"/>
      <c r="V388" s="6"/>
      <c r="W388" s="6"/>
      <c r="X388" s="6"/>
      <c r="Y388" s="6"/>
      <c r="Z388" s="6"/>
      <c r="AA388" s="62">
        <v>2014</v>
      </c>
      <c r="AB388" s="6"/>
      <c r="AC388" s="6"/>
      <c r="AD388" s="43"/>
      <c r="AE388" s="6" t="s">
        <v>77</v>
      </c>
    </row>
    <row r="389" spans="1:31" s="2" customFormat="1" ht="31.5">
      <c r="A389" s="6"/>
      <c r="B389" s="6"/>
      <c r="C389" s="16"/>
      <c r="D389" s="16"/>
      <c r="E389" s="80" t="s">
        <v>713</v>
      </c>
      <c r="F389" s="70">
        <f>SUM(F388)</f>
        <v>11137.218918961478</v>
      </c>
      <c r="G389" s="50">
        <f aca="true" t="shared" si="68" ref="G389:H389">SUM(G388)</f>
        <v>11137.218918961478</v>
      </c>
      <c r="H389" s="50">
        <f t="shared" si="68"/>
        <v>11137.218918961478</v>
      </c>
      <c r="I389" s="6"/>
      <c r="J389" s="45"/>
      <c r="K389" s="45"/>
      <c r="L389" s="6"/>
      <c r="M389" s="6" t="s">
        <v>2</v>
      </c>
      <c r="N389" s="6">
        <v>9</v>
      </c>
      <c r="O389" s="6"/>
      <c r="P389" s="84"/>
      <c r="Q389" s="84"/>
      <c r="R389" s="6"/>
      <c r="S389" s="6"/>
      <c r="T389" s="6"/>
      <c r="U389" s="6"/>
      <c r="V389" s="6"/>
      <c r="W389" s="6"/>
      <c r="X389" s="6"/>
      <c r="Y389" s="6"/>
      <c r="Z389" s="6"/>
      <c r="AA389" s="62">
        <v>2014</v>
      </c>
      <c r="AB389" s="6"/>
      <c r="AC389" s="6"/>
      <c r="AD389" s="43"/>
      <c r="AE389" s="6" t="s">
        <v>77</v>
      </c>
    </row>
    <row r="390" spans="1:31" s="2" customFormat="1" ht="15" hidden="1">
      <c r="A390" s="6"/>
      <c r="B390" s="6"/>
      <c r="C390" s="16"/>
      <c r="D390" s="16"/>
      <c r="E390" s="85"/>
      <c r="F390" s="71"/>
      <c r="G390" s="47"/>
      <c r="H390" s="47"/>
      <c r="I390" s="6"/>
      <c r="J390" s="45"/>
      <c r="K390" s="45"/>
      <c r="L390" s="6"/>
      <c r="M390" s="6" t="s">
        <v>2</v>
      </c>
      <c r="N390" s="6">
        <v>9</v>
      </c>
      <c r="O390" s="6"/>
      <c r="P390" s="84"/>
      <c r="Q390" s="84"/>
      <c r="R390" s="6"/>
      <c r="S390" s="6"/>
      <c r="T390" s="6"/>
      <c r="U390" s="6"/>
      <c r="V390" s="6"/>
      <c r="W390" s="6"/>
      <c r="X390" s="6"/>
      <c r="Y390" s="6"/>
      <c r="Z390" s="6"/>
      <c r="AA390" s="62">
        <v>2014</v>
      </c>
      <c r="AB390" s="6"/>
      <c r="AC390" s="6"/>
      <c r="AD390" s="43"/>
      <c r="AE390" s="6" t="s">
        <v>77</v>
      </c>
    </row>
    <row r="391" spans="1:31" s="2" customFormat="1" ht="15" hidden="1">
      <c r="A391" s="6">
        <v>259</v>
      </c>
      <c r="B391" s="6" t="s">
        <v>79</v>
      </c>
      <c r="C391" s="16">
        <v>26105</v>
      </c>
      <c r="D391" s="60">
        <v>26100013</v>
      </c>
      <c r="E391" s="77" t="s">
        <v>83</v>
      </c>
      <c r="F391" s="71">
        <f aca="true" t="shared" si="69" ref="F391">+I391*K391</f>
        <v>201678.06940851244</v>
      </c>
      <c r="G391" s="47">
        <f aca="true" t="shared" si="70" ref="G391">+F391</f>
        <v>201678.06940851244</v>
      </c>
      <c r="H391" s="47">
        <f aca="true" t="shared" si="71" ref="H391">+F391</f>
        <v>201678.06940851244</v>
      </c>
      <c r="I391" s="6">
        <v>17261</v>
      </c>
      <c r="J391" s="45">
        <v>14.89</v>
      </c>
      <c r="K391" s="45">
        <f t="shared" si="67"/>
        <v>11.6840315977355</v>
      </c>
      <c r="L391" s="6" t="s">
        <v>518</v>
      </c>
      <c r="M391" s="6" t="s">
        <v>2</v>
      </c>
      <c r="N391" s="6">
        <v>9</v>
      </c>
      <c r="O391" s="6"/>
      <c r="P391" s="84"/>
      <c r="Q391" s="84"/>
      <c r="R391" s="6"/>
      <c r="S391" s="6"/>
      <c r="T391" s="6"/>
      <c r="U391" s="6"/>
      <c r="V391" s="6"/>
      <c r="W391" s="6"/>
      <c r="X391" s="6"/>
      <c r="Y391" s="6"/>
      <c r="Z391" s="6"/>
      <c r="AA391" s="62">
        <v>2014</v>
      </c>
      <c r="AB391" s="6"/>
      <c r="AC391" s="6"/>
      <c r="AD391" s="43"/>
      <c r="AE391" s="6" t="s">
        <v>77</v>
      </c>
    </row>
    <row r="392" spans="1:31" s="2" customFormat="1" ht="31.5">
      <c r="A392" s="6"/>
      <c r="B392" s="6"/>
      <c r="C392" s="16"/>
      <c r="D392" s="16"/>
      <c r="E392" s="80" t="s">
        <v>714</v>
      </c>
      <c r="F392" s="70">
        <f>SUM(F391)</f>
        <v>201678.06940851244</v>
      </c>
      <c r="G392" s="50">
        <f aca="true" t="shared" si="72" ref="G392:H392">SUM(G391)</f>
        <v>201678.06940851244</v>
      </c>
      <c r="H392" s="50">
        <f t="shared" si="72"/>
        <v>201678.06940851244</v>
      </c>
      <c r="I392" s="6"/>
      <c r="J392" s="45"/>
      <c r="K392" s="45"/>
      <c r="L392" s="6"/>
      <c r="M392" s="6" t="s">
        <v>2</v>
      </c>
      <c r="N392" s="6">
        <v>9</v>
      </c>
      <c r="O392" s="6"/>
      <c r="P392" s="84"/>
      <c r="Q392" s="84"/>
      <c r="R392" s="6"/>
      <c r="S392" s="6"/>
      <c r="T392" s="6"/>
      <c r="U392" s="6"/>
      <c r="V392" s="6"/>
      <c r="W392" s="6"/>
      <c r="X392" s="6"/>
      <c r="Y392" s="6"/>
      <c r="Z392" s="6"/>
      <c r="AA392" s="62">
        <v>2014</v>
      </c>
      <c r="AB392" s="6"/>
      <c r="AC392" s="6"/>
      <c r="AD392" s="43"/>
      <c r="AE392" s="6" t="s">
        <v>77</v>
      </c>
    </row>
    <row r="393" spans="1:31" s="2" customFormat="1" ht="15" hidden="1">
      <c r="A393" s="6"/>
      <c r="B393" s="6"/>
      <c r="C393" s="16"/>
      <c r="D393" s="16"/>
      <c r="E393" s="85"/>
      <c r="F393" s="71"/>
      <c r="G393" s="47"/>
      <c r="H393" s="47"/>
      <c r="I393" s="6"/>
      <c r="J393" s="45"/>
      <c r="K393" s="45"/>
      <c r="L393" s="6"/>
      <c r="M393" s="6" t="s">
        <v>2</v>
      </c>
      <c r="N393" s="6">
        <v>9</v>
      </c>
      <c r="O393" s="6"/>
      <c r="P393" s="6"/>
      <c r="Q393" s="6"/>
      <c r="R393" s="6"/>
      <c r="S393" s="6"/>
      <c r="T393" s="6"/>
      <c r="U393" s="6"/>
      <c r="V393" s="6"/>
      <c r="W393" s="6"/>
      <c r="X393" s="6"/>
      <c r="Y393" s="6"/>
      <c r="Z393" s="6"/>
      <c r="AA393" s="62">
        <v>2014</v>
      </c>
      <c r="AB393" s="6"/>
      <c r="AC393" s="6"/>
      <c r="AD393" s="43"/>
      <c r="AE393" s="6" t="s">
        <v>77</v>
      </c>
    </row>
    <row r="394" spans="1:31" ht="15" hidden="1">
      <c r="A394" s="66" t="s">
        <v>602</v>
      </c>
      <c r="B394" s="6" t="s">
        <v>79</v>
      </c>
      <c r="C394" s="19">
        <v>27101</v>
      </c>
      <c r="D394" s="19">
        <v>27100146</v>
      </c>
      <c r="E394" s="87" t="s">
        <v>12</v>
      </c>
      <c r="F394" s="71">
        <f aca="true" t="shared" si="73" ref="F394:F402">+I394*K394</f>
        <v>141150</v>
      </c>
      <c r="G394" s="47">
        <f aca="true" t="shared" si="74" ref="G394:G402">+F394</f>
        <v>141150</v>
      </c>
      <c r="H394" s="47">
        <f aca="true" t="shared" si="75" ref="H394:H402">+F394</f>
        <v>141150</v>
      </c>
      <c r="I394" s="29">
        <v>75</v>
      </c>
      <c r="J394" s="45">
        <v>1882</v>
      </c>
      <c r="K394" s="45">
        <v>1882</v>
      </c>
      <c r="L394" s="12" t="s">
        <v>516</v>
      </c>
      <c r="M394" s="6" t="s">
        <v>2</v>
      </c>
      <c r="N394" s="6">
        <v>9</v>
      </c>
      <c r="O394" s="6"/>
      <c r="P394" s="6"/>
      <c r="Q394" s="6"/>
      <c r="R394" s="6"/>
      <c r="S394" s="6"/>
      <c r="T394" s="6"/>
      <c r="U394" s="6"/>
      <c r="V394" s="6"/>
      <c r="W394" s="6"/>
      <c r="X394" s="6"/>
      <c r="Y394" s="6"/>
      <c r="Z394" s="6"/>
      <c r="AA394" s="62">
        <v>2014</v>
      </c>
      <c r="AB394" s="6"/>
      <c r="AC394" s="6"/>
      <c r="AD394" s="43"/>
      <c r="AE394" s="6" t="s">
        <v>77</v>
      </c>
    </row>
    <row r="395" spans="1:31" ht="15" hidden="1">
      <c r="A395" s="66" t="s">
        <v>603</v>
      </c>
      <c r="B395" s="6" t="s">
        <v>79</v>
      </c>
      <c r="C395" s="19">
        <v>27101</v>
      </c>
      <c r="D395" s="19">
        <v>27100164</v>
      </c>
      <c r="E395" s="87" t="s">
        <v>13</v>
      </c>
      <c r="F395" s="71">
        <f t="shared" si="73"/>
        <v>52696</v>
      </c>
      <c r="G395" s="47">
        <f t="shared" si="74"/>
        <v>52696</v>
      </c>
      <c r="H395" s="47">
        <f t="shared" si="75"/>
        <v>52696</v>
      </c>
      <c r="I395" s="29">
        <v>28</v>
      </c>
      <c r="J395" s="45">
        <v>1882</v>
      </c>
      <c r="K395" s="45">
        <v>1882</v>
      </c>
      <c r="L395" s="12" t="s">
        <v>516</v>
      </c>
      <c r="M395" s="6" t="s">
        <v>2</v>
      </c>
      <c r="N395" s="6">
        <v>9</v>
      </c>
      <c r="O395" s="6"/>
      <c r="P395" s="6"/>
      <c r="Q395" s="6"/>
      <c r="R395" s="6"/>
      <c r="S395" s="6"/>
      <c r="T395" s="6"/>
      <c r="U395" s="6"/>
      <c r="V395" s="6"/>
      <c r="W395" s="6"/>
      <c r="X395" s="6"/>
      <c r="Y395" s="6"/>
      <c r="Z395" s="6"/>
      <c r="AA395" s="62">
        <v>2014</v>
      </c>
      <c r="AB395" s="6"/>
      <c r="AC395" s="6"/>
      <c r="AD395" s="43"/>
      <c r="AE395" s="6" t="s">
        <v>77</v>
      </c>
    </row>
    <row r="396" spans="1:31" ht="15" hidden="1">
      <c r="A396" s="66" t="s">
        <v>604</v>
      </c>
      <c r="B396" s="6" t="s">
        <v>79</v>
      </c>
      <c r="C396" s="19">
        <v>27101</v>
      </c>
      <c r="D396" s="19">
        <v>27100038</v>
      </c>
      <c r="E396" s="87" t="s">
        <v>14</v>
      </c>
      <c r="F396" s="71">
        <f t="shared" si="73"/>
        <v>20560</v>
      </c>
      <c r="G396" s="47">
        <f t="shared" si="74"/>
        <v>20560</v>
      </c>
      <c r="H396" s="47">
        <f t="shared" si="75"/>
        <v>20560</v>
      </c>
      <c r="I396" s="29">
        <v>80</v>
      </c>
      <c r="J396" s="45">
        <v>256</v>
      </c>
      <c r="K396" s="45">
        <v>257</v>
      </c>
      <c r="L396" s="12" t="s">
        <v>511</v>
      </c>
      <c r="M396" s="6" t="s">
        <v>2</v>
      </c>
      <c r="N396" s="6">
        <v>9</v>
      </c>
      <c r="O396" s="6"/>
      <c r="P396" s="6"/>
      <c r="Q396" s="6"/>
      <c r="R396" s="6"/>
      <c r="S396" s="6"/>
      <c r="T396" s="6"/>
      <c r="U396" s="6"/>
      <c r="V396" s="6"/>
      <c r="W396" s="6"/>
      <c r="X396" s="6"/>
      <c r="Y396" s="6"/>
      <c r="Z396" s="6"/>
      <c r="AA396" s="62">
        <v>2014</v>
      </c>
      <c r="AB396" s="6"/>
      <c r="AC396" s="6"/>
      <c r="AD396" s="43"/>
      <c r="AE396" s="6" t="s">
        <v>77</v>
      </c>
    </row>
    <row r="397" spans="1:31" ht="15" hidden="1">
      <c r="A397" s="66" t="s">
        <v>605</v>
      </c>
      <c r="B397" s="6" t="s">
        <v>79</v>
      </c>
      <c r="C397" s="19">
        <v>27101</v>
      </c>
      <c r="D397" s="19">
        <v>27100022</v>
      </c>
      <c r="E397" s="87" t="s">
        <v>15</v>
      </c>
      <c r="F397" s="71">
        <f t="shared" si="73"/>
        <v>8481</v>
      </c>
      <c r="G397" s="47">
        <f t="shared" si="74"/>
        <v>8481</v>
      </c>
      <c r="H397" s="47">
        <f t="shared" si="75"/>
        <v>8481</v>
      </c>
      <c r="I397" s="29">
        <v>33</v>
      </c>
      <c r="J397" s="45">
        <v>256</v>
      </c>
      <c r="K397" s="45">
        <v>257</v>
      </c>
      <c r="L397" s="12" t="s">
        <v>511</v>
      </c>
      <c r="M397" s="6" t="s">
        <v>2</v>
      </c>
      <c r="N397" s="6">
        <v>9</v>
      </c>
      <c r="O397" s="6"/>
      <c r="P397" s="6"/>
      <c r="Q397" s="6"/>
      <c r="R397" s="6"/>
      <c r="S397" s="6"/>
      <c r="T397" s="6"/>
      <c r="U397" s="6"/>
      <c r="V397" s="6"/>
      <c r="W397" s="6"/>
      <c r="X397" s="6"/>
      <c r="Y397" s="6"/>
      <c r="Z397" s="6"/>
      <c r="AA397" s="62">
        <v>2014</v>
      </c>
      <c r="AB397" s="6"/>
      <c r="AC397" s="6"/>
      <c r="AD397" s="43"/>
      <c r="AE397" s="6" t="s">
        <v>77</v>
      </c>
    </row>
    <row r="398" spans="1:31" ht="15" hidden="1">
      <c r="A398" s="66" t="s">
        <v>606</v>
      </c>
      <c r="B398" s="6" t="s">
        <v>79</v>
      </c>
      <c r="C398" s="19">
        <v>27101</v>
      </c>
      <c r="D398" s="19">
        <v>27100058</v>
      </c>
      <c r="E398" s="87" t="s">
        <v>357</v>
      </c>
      <c r="F398" s="71">
        <f t="shared" si="73"/>
        <v>4830</v>
      </c>
      <c r="G398" s="47">
        <f t="shared" si="74"/>
        <v>4830</v>
      </c>
      <c r="H398" s="47">
        <f t="shared" si="75"/>
        <v>4830</v>
      </c>
      <c r="I398" s="29">
        <v>30</v>
      </c>
      <c r="J398" s="45">
        <v>160.95</v>
      </c>
      <c r="K398" s="45">
        <v>161</v>
      </c>
      <c r="L398" s="12" t="s">
        <v>511</v>
      </c>
      <c r="M398" s="6" t="s">
        <v>2</v>
      </c>
      <c r="N398" s="6">
        <v>9</v>
      </c>
      <c r="O398" s="6"/>
      <c r="P398" s="6"/>
      <c r="Q398" s="6"/>
      <c r="R398" s="6"/>
      <c r="S398" s="6"/>
      <c r="T398" s="6"/>
      <c r="U398" s="6"/>
      <c r="V398" s="6"/>
      <c r="W398" s="6"/>
      <c r="X398" s="6"/>
      <c r="Y398" s="6"/>
      <c r="Z398" s="6"/>
      <c r="AA398" s="62">
        <v>2014</v>
      </c>
      <c r="AB398" s="6"/>
      <c r="AC398" s="6"/>
      <c r="AD398" s="43"/>
      <c r="AE398" s="6" t="s">
        <v>77</v>
      </c>
    </row>
    <row r="399" spans="1:31" ht="15" hidden="1">
      <c r="A399" s="66" t="s">
        <v>607</v>
      </c>
      <c r="B399" s="6" t="s">
        <v>79</v>
      </c>
      <c r="C399" s="19">
        <v>27101</v>
      </c>
      <c r="D399" s="19">
        <v>27100058</v>
      </c>
      <c r="E399" s="87" t="s">
        <v>358</v>
      </c>
      <c r="F399" s="71">
        <f t="shared" si="73"/>
        <v>3220</v>
      </c>
      <c r="G399" s="47">
        <f t="shared" si="74"/>
        <v>3220</v>
      </c>
      <c r="H399" s="47">
        <f t="shared" si="75"/>
        <v>3220</v>
      </c>
      <c r="I399" s="29">
        <v>20</v>
      </c>
      <c r="J399" s="45">
        <v>160.95</v>
      </c>
      <c r="K399" s="45">
        <v>161</v>
      </c>
      <c r="L399" s="12" t="s">
        <v>511</v>
      </c>
      <c r="M399" s="6" t="s">
        <v>2</v>
      </c>
      <c r="N399" s="6">
        <v>9</v>
      </c>
      <c r="O399" s="6"/>
      <c r="P399" s="6"/>
      <c r="Q399" s="6"/>
      <c r="R399" s="6"/>
      <c r="S399" s="6"/>
      <c r="T399" s="6"/>
      <c r="U399" s="6"/>
      <c r="V399" s="6"/>
      <c r="W399" s="6"/>
      <c r="X399" s="6"/>
      <c r="Y399" s="6"/>
      <c r="Z399" s="6"/>
      <c r="AA399" s="62">
        <v>2014</v>
      </c>
      <c r="AB399" s="6"/>
      <c r="AC399" s="6"/>
      <c r="AD399" s="43"/>
      <c r="AE399" s="6" t="s">
        <v>77</v>
      </c>
    </row>
    <row r="400" spans="1:31" ht="30" hidden="1">
      <c r="A400" s="66" t="s">
        <v>608</v>
      </c>
      <c r="B400" s="6" t="s">
        <v>79</v>
      </c>
      <c r="C400" s="19">
        <v>27101</v>
      </c>
      <c r="D400" s="19">
        <v>27100037</v>
      </c>
      <c r="E400" s="87" t="s">
        <v>437</v>
      </c>
      <c r="F400" s="71">
        <f t="shared" si="73"/>
        <v>36532.5</v>
      </c>
      <c r="G400" s="47">
        <f t="shared" si="74"/>
        <v>36532.5</v>
      </c>
      <c r="H400" s="47">
        <f t="shared" si="75"/>
        <v>36532.5</v>
      </c>
      <c r="I400" s="29">
        <v>50</v>
      </c>
      <c r="J400" s="45">
        <v>730.38</v>
      </c>
      <c r="K400" s="45">
        <v>730.65</v>
      </c>
      <c r="L400" s="12" t="s">
        <v>519</v>
      </c>
      <c r="M400" s="6" t="s">
        <v>2</v>
      </c>
      <c r="N400" s="6">
        <v>9</v>
      </c>
      <c r="O400" s="6"/>
      <c r="P400" s="6"/>
      <c r="Q400" s="6"/>
      <c r="R400" s="6"/>
      <c r="S400" s="6"/>
      <c r="T400" s="6"/>
      <c r="U400" s="6"/>
      <c r="V400" s="6"/>
      <c r="W400" s="6"/>
      <c r="X400" s="6"/>
      <c r="Y400" s="6"/>
      <c r="Z400" s="6"/>
      <c r="AA400" s="62">
        <v>2014</v>
      </c>
      <c r="AB400" s="6"/>
      <c r="AC400" s="6"/>
      <c r="AD400" s="43"/>
      <c r="AE400" s="6" t="s">
        <v>77</v>
      </c>
    </row>
    <row r="401" spans="1:31" ht="15" hidden="1">
      <c r="A401" s="66" t="s">
        <v>609</v>
      </c>
      <c r="B401" s="6" t="s">
        <v>79</v>
      </c>
      <c r="C401" s="19">
        <v>27101</v>
      </c>
      <c r="D401" s="19">
        <v>27100165</v>
      </c>
      <c r="E401" s="87" t="s">
        <v>16</v>
      </c>
      <c r="F401" s="71">
        <f t="shared" si="73"/>
        <v>3977.0000000000005</v>
      </c>
      <c r="G401" s="47">
        <f t="shared" si="74"/>
        <v>3977.0000000000005</v>
      </c>
      <c r="H401" s="47">
        <f t="shared" si="75"/>
        <v>3977.0000000000005</v>
      </c>
      <c r="I401" s="29">
        <v>50</v>
      </c>
      <c r="J401" s="45">
        <v>79.5</v>
      </c>
      <c r="K401" s="45">
        <v>79.54</v>
      </c>
      <c r="L401" s="12" t="s">
        <v>511</v>
      </c>
      <c r="M401" s="6" t="s">
        <v>2</v>
      </c>
      <c r="N401" s="6">
        <v>9</v>
      </c>
      <c r="O401" s="6"/>
      <c r="P401" s="6"/>
      <c r="Q401" s="6"/>
      <c r="R401" s="6"/>
      <c r="S401" s="6"/>
      <c r="T401" s="6"/>
      <c r="U401" s="6"/>
      <c r="V401" s="6"/>
      <c r="W401" s="6"/>
      <c r="X401" s="6"/>
      <c r="Y401" s="6"/>
      <c r="Z401" s="6"/>
      <c r="AA401" s="62">
        <v>2014</v>
      </c>
      <c r="AB401" s="6"/>
      <c r="AC401" s="6"/>
      <c r="AD401" s="43"/>
      <c r="AE401" s="6" t="s">
        <v>77</v>
      </c>
    </row>
    <row r="402" spans="1:31" ht="15" hidden="1">
      <c r="A402" s="66" t="s">
        <v>610</v>
      </c>
      <c r="B402" s="6" t="s">
        <v>79</v>
      </c>
      <c r="C402" s="19">
        <v>27101</v>
      </c>
      <c r="D402" s="19">
        <v>27100165</v>
      </c>
      <c r="E402" s="87" t="s">
        <v>17</v>
      </c>
      <c r="F402" s="71">
        <f t="shared" si="73"/>
        <v>2386.2000000000003</v>
      </c>
      <c r="G402" s="47">
        <f t="shared" si="74"/>
        <v>2386.2000000000003</v>
      </c>
      <c r="H402" s="47">
        <f t="shared" si="75"/>
        <v>2386.2000000000003</v>
      </c>
      <c r="I402" s="29">
        <v>30</v>
      </c>
      <c r="J402" s="45">
        <v>79.5</v>
      </c>
      <c r="K402" s="45">
        <v>79.54</v>
      </c>
      <c r="L402" s="12" t="s">
        <v>511</v>
      </c>
      <c r="M402" s="6" t="s">
        <v>2</v>
      </c>
      <c r="N402" s="6">
        <v>9</v>
      </c>
      <c r="O402" s="6"/>
      <c r="P402" s="6"/>
      <c r="Q402" s="6"/>
      <c r="R402" s="6"/>
      <c r="S402" s="6"/>
      <c r="T402" s="6"/>
      <c r="U402" s="6"/>
      <c r="V402" s="6"/>
      <c r="W402" s="6"/>
      <c r="X402" s="6"/>
      <c r="Y402" s="6"/>
      <c r="Z402" s="6"/>
      <c r="AA402" s="62">
        <v>2014</v>
      </c>
      <c r="AB402" s="6"/>
      <c r="AC402" s="6"/>
      <c r="AD402" s="43"/>
      <c r="AE402" s="6" t="s">
        <v>77</v>
      </c>
    </row>
    <row r="403" spans="1:31" s="2" customFormat="1" ht="31.5">
      <c r="A403" s="6"/>
      <c r="B403" s="6"/>
      <c r="C403" s="16"/>
      <c r="D403" s="16"/>
      <c r="E403" s="80" t="s">
        <v>716</v>
      </c>
      <c r="F403" s="70">
        <f>SUM(F394:F402)</f>
        <v>273832.7</v>
      </c>
      <c r="G403" s="50">
        <f>SUM(G394:G402)</f>
        <v>273832.7</v>
      </c>
      <c r="H403" s="50">
        <f>SUM(H394:H402)</f>
        <v>273832.7</v>
      </c>
      <c r="I403" s="6"/>
      <c r="J403" s="45"/>
      <c r="K403" s="45"/>
      <c r="L403" s="6"/>
      <c r="M403" s="6" t="s">
        <v>2</v>
      </c>
      <c r="N403" s="6">
        <v>9</v>
      </c>
      <c r="O403" s="6"/>
      <c r="P403" s="84"/>
      <c r="Q403" s="84"/>
      <c r="R403" s="6"/>
      <c r="S403" s="6"/>
      <c r="T403" s="6"/>
      <c r="U403" s="6"/>
      <c r="V403" s="6"/>
      <c r="W403" s="6"/>
      <c r="X403" s="6"/>
      <c r="Y403" s="6"/>
      <c r="Z403" s="6"/>
      <c r="AA403" s="62">
        <v>2014</v>
      </c>
      <c r="AB403" s="6"/>
      <c r="AC403" s="6"/>
      <c r="AD403" s="43"/>
      <c r="AE403" s="6" t="s">
        <v>77</v>
      </c>
    </row>
    <row r="404" spans="1:31" s="2" customFormat="1" ht="15" hidden="1">
      <c r="A404" s="6"/>
      <c r="B404" s="6"/>
      <c r="C404" s="16"/>
      <c r="D404" s="16"/>
      <c r="E404" s="85"/>
      <c r="F404" s="71"/>
      <c r="G404" s="47"/>
      <c r="H404" s="47"/>
      <c r="I404" s="6"/>
      <c r="J404" s="45"/>
      <c r="K404" s="45"/>
      <c r="L404" s="6"/>
      <c r="M404" s="6" t="s">
        <v>2</v>
      </c>
      <c r="N404" s="6">
        <v>9</v>
      </c>
      <c r="O404" s="6"/>
      <c r="P404" s="6"/>
      <c r="Q404" s="6"/>
      <c r="R404" s="6"/>
      <c r="S404" s="6"/>
      <c r="T404" s="6"/>
      <c r="U404" s="6"/>
      <c r="V404" s="6"/>
      <c r="W404" s="6"/>
      <c r="X404" s="6"/>
      <c r="Y404" s="6"/>
      <c r="Z404" s="6"/>
      <c r="AA404" s="62">
        <v>2014</v>
      </c>
      <c r="AB404" s="6"/>
      <c r="AC404" s="6"/>
      <c r="AD404" s="43"/>
      <c r="AE404" s="6" t="s">
        <v>77</v>
      </c>
    </row>
    <row r="405" spans="1:31" s="2" customFormat="1" ht="15" hidden="1">
      <c r="A405" s="66" t="s">
        <v>611</v>
      </c>
      <c r="B405" s="6" t="s">
        <v>79</v>
      </c>
      <c r="C405" s="19">
        <v>27201</v>
      </c>
      <c r="D405" s="19">
        <v>27200013</v>
      </c>
      <c r="E405" s="87" t="s">
        <v>18</v>
      </c>
      <c r="F405" s="71">
        <f aca="true" t="shared" si="76" ref="F405:F409">+I405*K405</f>
        <v>3138.7593277999995</v>
      </c>
      <c r="G405" s="47">
        <f aca="true" t="shared" si="77" ref="G405:G409">+F405</f>
        <v>3138.7593277999995</v>
      </c>
      <c r="H405" s="47">
        <f aca="true" t="shared" si="78" ref="H405:H408">+F405</f>
        <v>3138.7593277999995</v>
      </c>
      <c r="I405" s="6">
        <v>5</v>
      </c>
      <c r="J405" s="45">
        <v>800</v>
      </c>
      <c r="K405" s="45">
        <f t="shared" si="67"/>
        <v>627.7518655599999</v>
      </c>
      <c r="L405" s="6" t="s">
        <v>519</v>
      </c>
      <c r="M405" s="6" t="s">
        <v>2</v>
      </c>
      <c r="N405" s="6">
        <v>9</v>
      </c>
      <c r="O405" s="6"/>
      <c r="P405" s="6"/>
      <c r="Q405" s="6"/>
      <c r="R405" s="6"/>
      <c r="S405" s="6"/>
      <c r="T405" s="6"/>
      <c r="U405" s="6"/>
      <c r="V405" s="6"/>
      <c r="W405" s="6"/>
      <c r="X405" s="6"/>
      <c r="Y405" s="6"/>
      <c r="Z405" s="6"/>
      <c r="AA405" s="62">
        <v>2014</v>
      </c>
      <c r="AB405" s="6"/>
      <c r="AC405" s="6"/>
      <c r="AD405" s="43"/>
      <c r="AE405" s="6" t="s">
        <v>77</v>
      </c>
    </row>
    <row r="406" spans="1:31" s="2" customFormat="1" ht="15" hidden="1">
      <c r="A406" s="66" t="s">
        <v>612</v>
      </c>
      <c r="B406" s="6" t="s">
        <v>79</v>
      </c>
      <c r="C406" s="19">
        <v>27201</v>
      </c>
      <c r="D406" s="19">
        <v>27200002</v>
      </c>
      <c r="E406" s="87" t="s">
        <v>19</v>
      </c>
      <c r="F406" s="71">
        <f t="shared" si="76"/>
        <v>11769.955134334024</v>
      </c>
      <c r="G406" s="47">
        <f t="shared" si="77"/>
        <v>11769.955134334024</v>
      </c>
      <c r="H406" s="47">
        <f t="shared" si="78"/>
        <v>11769.955134334024</v>
      </c>
      <c r="I406" s="6">
        <v>5</v>
      </c>
      <c r="J406" s="45">
        <v>2999.9</v>
      </c>
      <c r="K406" s="45">
        <f t="shared" si="67"/>
        <v>2353.991026866805</v>
      </c>
      <c r="L406" s="6" t="s">
        <v>519</v>
      </c>
      <c r="M406" s="6" t="s">
        <v>2</v>
      </c>
      <c r="N406" s="6">
        <v>9</v>
      </c>
      <c r="O406" s="6"/>
      <c r="P406" s="6"/>
      <c r="Q406" s="6"/>
      <c r="R406" s="6"/>
      <c r="S406" s="6"/>
      <c r="T406" s="6"/>
      <c r="U406" s="6"/>
      <c r="V406" s="6"/>
      <c r="W406" s="6"/>
      <c r="X406" s="6"/>
      <c r="Y406" s="6"/>
      <c r="Z406" s="6"/>
      <c r="AA406" s="62">
        <v>2014</v>
      </c>
      <c r="AB406" s="6"/>
      <c r="AC406" s="6"/>
      <c r="AD406" s="43"/>
      <c r="AE406" s="6" t="s">
        <v>77</v>
      </c>
    </row>
    <row r="407" spans="1:31" s="2" customFormat="1" ht="15" hidden="1">
      <c r="A407" s="66" t="s">
        <v>613</v>
      </c>
      <c r="B407" s="6" t="s">
        <v>79</v>
      </c>
      <c r="C407" s="19">
        <v>27201</v>
      </c>
      <c r="D407" s="19">
        <v>27200008</v>
      </c>
      <c r="E407" s="87" t="s">
        <v>20</v>
      </c>
      <c r="F407" s="71">
        <f t="shared" si="76"/>
        <v>15693.796639</v>
      </c>
      <c r="G407" s="47">
        <f t="shared" si="77"/>
        <v>15693.796639</v>
      </c>
      <c r="H407" s="47">
        <f t="shared" si="78"/>
        <v>15693.796639</v>
      </c>
      <c r="I407" s="6">
        <v>5</v>
      </c>
      <c r="J407" s="45">
        <v>4000</v>
      </c>
      <c r="K407" s="45">
        <f t="shared" si="67"/>
        <v>3138.7593278</v>
      </c>
      <c r="L407" s="6" t="s">
        <v>511</v>
      </c>
      <c r="M407" s="6" t="s">
        <v>2</v>
      </c>
      <c r="N407" s="6">
        <v>9</v>
      </c>
      <c r="O407" s="6"/>
      <c r="P407" s="6"/>
      <c r="Q407" s="6"/>
      <c r="R407" s="6"/>
      <c r="S407" s="6"/>
      <c r="T407" s="6"/>
      <c r="U407" s="6"/>
      <c r="V407" s="6"/>
      <c r="W407" s="6"/>
      <c r="X407" s="6"/>
      <c r="Y407" s="6"/>
      <c r="Z407" s="6"/>
      <c r="AA407" s="62">
        <v>2014</v>
      </c>
      <c r="AB407" s="6"/>
      <c r="AC407" s="6"/>
      <c r="AD407" s="43"/>
      <c r="AE407" s="6" t="s">
        <v>77</v>
      </c>
    </row>
    <row r="408" spans="1:31" s="2" customFormat="1" ht="15" hidden="1">
      <c r="A408" s="66" t="s">
        <v>614</v>
      </c>
      <c r="B408" s="6" t="s">
        <v>79</v>
      </c>
      <c r="C408" s="19">
        <v>27201</v>
      </c>
      <c r="D408" s="19">
        <v>27200014</v>
      </c>
      <c r="E408" s="87" t="s">
        <v>21</v>
      </c>
      <c r="F408" s="71">
        <f t="shared" si="76"/>
        <v>6303.727295987129</v>
      </c>
      <c r="G408" s="47">
        <f t="shared" si="77"/>
        <v>6303.727295987129</v>
      </c>
      <c r="H408" s="47">
        <f t="shared" si="78"/>
        <v>6303.727295987129</v>
      </c>
      <c r="I408" s="6">
        <v>60</v>
      </c>
      <c r="J408" s="45">
        <v>133.89</v>
      </c>
      <c r="K408" s="45">
        <f t="shared" si="67"/>
        <v>105.06212159978548</v>
      </c>
      <c r="L408" s="6" t="s">
        <v>511</v>
      </c>
      <c r="M408" s="6" t="s">
        <v>2</v>
      </c>
      <c r="N408" s="6">
        <v>9</v>
      </c>
      <c r="O408" s="6"/>
      <c r="P408" s="6"/>
      <c r="Q408" s="6"/>
      <c r="R408" s="6"/>
      <c r="S408" s="6"/>
      <c r="T408" s="6"/>
      <c r="U408" s="6"/>
      <c r="V408" s="6"/>
      <c r="W408" s="6"/>
      <c r="X408" s="6"/>
      <c r="Y408" s="6"/>
      <c r="Z408" s="6"/>
      <c r="AA408" s="62">
        <v>2014</v>
      </c>
      <c r="AB408" s="6"/>
      <c r="AC408" s="6"/>
      <c r="AD408" s="43"/>
      <c r="AE408" s="6" t="s">
        <v>77</v>
      </c>
    </row>
    <row r="409" spans="1:31" ht="15" hidden="1">
      <c r="A409" s="66" t="s">
        <v>615</v>
      </c>
      <c r="B409" s="6" t="s">
        <v>79</v>
      </c>
      <c r="C409" s="19">
        <v>27201</v>
      </c>
      <c r="D409" s="19">
        <v>27100073</v>
      </c>
      <c r="E409" s="87" t="s">
        <v>22</v>
      </c>
      <c r="F409" s="71">
        <f t="shared" si="76"/>
        <v>137454.1649440714</v>
      </c>
      <c r="G409" s="47">
        <f t="shared" si="77"/>
        <v>137454.1649440714</v>
      </c>
      <c r="H409" s="47"/>
      <c r="I409" s="29">
        <v>234</v>
      </c>
      <c r="J409" s="45">
        <v>748.59</v>
      </c>
      <c r="K409" s="45">
        <f t="shared" si="67"/>
        <v>587.4109612994505</v>
      </c>
      <c r="L409" s="12" t="s">
        <v>511</v>
      </c>
      <c r="M409" s="6" t="s">
        <v>2</v>
      </c>
      <c r="N409" s="6">
        <v>9</v>
      </c>
      <c r="O409" s="6"/>
      <c r="P409" s="6"/>
      <c r="Q409" s="6"/>
      <c r="R409" s="6"/>
      <c r="S409" s="6"/>
      <c r="T409" s="6"/>
      <c r="U409" s="6"/>
      <c r="V409" s="6"/>
      <c r="W409" s="6"/>
      <c r="X409" s="6"/>
      <c r="Y409" s="6"/>
      <c r="Z409" s="6"/>
      <c r="AA409" s="62">
        <v>2014</v>
      </c>
      <c r="AB409" s="6"/>
      <c r="AC409" s="6"/>
      <c r="AD409" s="43"/>
      <c r="AE409" s="6" t="s">
        <v>77</v>
      </c>
    </row>
    <row r="410" spans="1:31" s="2" customFormat="1" ht="31.5">
      <c r="A410" s="6"/>
      <c r="B410" s="6"/>
      <c r="C410" s="16"/>
      <c r="D410" s="16"/>
      <c r="E410" s="80" t="s">
        <v>715</v>
      </c>
      <c r="F410" s="70">
        <f>SUM(F405:F409)</f>
        <v>174360.40334119258</v>
      </c>
      <c r="G410" s="50">
        <f aca="true" t="shared" si="79" ref="G410:H410">SUM(G405:G409)</f>
        <v>174360.40334119258</v>
      </c>
      <c r="H410" s="50">
        <f t="shared" si="79"/>
        <v>36906.23839712115</v>
      </c>
      <c r="I410" s="6"/>
      <c r="J410" s="45"/>
      <c r="K410" s="45"/>
      <c r="L410" s="6"/>
      <c r="M410" s="6" t="s">
        <v>2</v>
      </c>
      <c r="N410" s="6">
        <v>9</v>
      </c>
      <c r="O410" s="6"/>
      <c r="P410" s="6"/>
      <c r="Q410" s="6"/>
      <c r="R410" s="6"/>
      <c r="S410" s="89"/>
      <c r="T410" s="89"/>
      <c r="U410" s="6"/>
      <c r="V410" s="6"/>
      <c r="W410" s="84"/>
      <c r="X410" s="84"/>
      <c r="Y410" s="6"/>
      <c r="Z410" s="6"/>
      <c r="AA410" s="62">
        <v>2014</v>
      </c>
      <c r="AB410" s="6"/>
      <c r="AC410" s="6"/>
      <c r="AD410" s="43"/>
      <c r="AE410" s="6" t="s">
        <v>76</v>
      </c>
    </row>
    <row r="411" spans="1:31" s="2" customFormat="1" ht="15" hidden="1">
      <c r="A411" s="6"/>
      <c r="B411" s="6"/>
      <c r="C411" s="16"/>
      <c r="D411" s="16"/>
      <c r="E411" s="85"/>
      <c r="F411" s="71"/>
      <c r="G411" s="47"/>
      <c r="H411" s="47"/>
      <c r="I411" s="6"/>
      <c r="J411" s="45"/>
      <c r="K411" s="45"/>
      <c r="L411" s="6"/>
      <c r="M411" s="6" t="s">
        <v>2</v>
      </c>
      <c r="N411" s="6">
        <v>9</v>
      </c>
      <c r="O411" s="6"/>
      <c r="P411" s="6"/>
      <c r="Q411" s="6"/>
      <c r="R411" s="6"/>
      <c r="S411" s="6"/>
      <c r="T411" s="6"/>
      <c r="U411" s="6"/>
      <c r="V411" s="6"/>
      <c r="W411" s="6"/>
      <c r="X411" s="6"/>
      <c r="Y411" s="6"/>
      <c r="Z411" s="6"/>
      <c r="AA411" s="62">
        <v>2014</v>
      </c>
      <c r="AB411" s="6"/>
      <c r="AC411" s="6"/>
      <c r="AD411" s="43"/>
      <c r="AE411" s="6" t="s">
        <v>77</v>
      </c>
    </row>
    <row r="412" spans="1:31" s="2" customFormat="1" ht="15" hidden="1">
      <c r="A412" s="66" t="s">
        <v>616</v>
      </c>
      <c r="B412" s="6" t="s">
        <v>79</v>
      </c>
      <c r="C412" s="19">
        <v>27301</v>
      </c>
      <c r="D412" s="28">
        <v>27300011</v>
      </c>
      <c r="E412" s="87" t="s">
        <v>438</v>
      </c>
      <c r="F412" s="71">
        <f aca="true" t="shared" si="80" ref="F412:F415">+I412*K412</f>
        <v>5000</v>
      </c>
      <c r="G412" s="47">
        <f aca="true" t="shared" si="81" ref="G412:G415">+F412</f>
        <v>5000</v>
      </c>
      <c r="H412" s="47">
        <f aca="true" t="shared" si="82" ref="H412:H415">+F412</f>
        <v>5000</v>
      </c>
      <c r="I412" s="6">
        <v>10</v>
      </c>
      <c r="J412" s="45">
        <v>100</v>
      </c>
      <c r="K412" s="45">
        <v>500</v>
      </c>
      <c r="L412" s="6" t="s">
        <v>511</v>
      </c>
      <c r="M412" s="6" t="s">
        <v>2</v>
      </c>
      <c r="N412" s="6">
        <v>9</v>
      </c>
      <c r="O412" s="6"/>
      <c r="P412" s="6"/>
      <c r="Q412" s="6"/>
      <c r="R412" s="6"/>
      <c r="S412" s="6"/>
      <c r="T412" s="6"/>
      <c r="U412" s="6"/>
      <c r="V412" s="6"/>
      <c r="W412" s="6"/>
      <c r="X412" s="6"/>
      <c r="Y412" s="6"/>
      <c r="Z412" s="6"/>
      <c r="AA412" s="62">
        <v>2014</v>
      </c>
      <c r="AB412" s="6"/>
      <c r="AC412" s="6"/>
      <c r="AD412" s="43"/>
      <c r="AE412" s="6" t="s">
        <v>77</v>
      </c>
    </row>
    <row r="413" spans="1:31" s="2" customFormat="1" ht="15" hidden="1">
      <c r="A413" s="66" t="s">
        <v>617</v>
      </c>
      <c r="B413" s="6" t="s">
        <v>79</v>
      </c>
      <c r="C413" s="19">
        <v>27301</v>
      </c>
      <c r="D413" s="13">
        <v>27300090</v>
      </c>
      <c r="E413" s="88" t="s">
        <v>439</v>
      </c>
      <c r="F413" s="71">
        <f t="shared" si="80"/>
        <v>4500</v>
      </c>
      <c r="G413" s="47">
        <f t="shared" si="81"/>
        <v>4500</v>
      </c>
      <c r="H413" s="47">
        <f t="shared" si="82"/>
        <v>4500</v>
      </c>
      <c r="I413" s="6">
        <v>10</v>
      </c>
      <c r="J413" s="45">
        <v>190</v>
      </c>
      <c r="K413" s="45">
        <v>450</v>
      </c>
      <c r="L413" s="6" t="s">
        <v>511</v>
      </c>
      <c r="M413" s="6" t="s">
        <v>2</v>
      </c>
      <c r="N413" s="6">
        <v>9</v>
      </c>
      <c r="O413" s="6"/>
      <c r="P413" s="6"/>
      <c r="Q413" s="6"/>
      <c r="R413" s="6"/>
      <c r="S413" s="6"/>
      <c r="T413" s="6"/>
      <c r="U413" s="6"/>
      <c r="V413" s="6"/>
      <c r="W413" s="6"/>
      <c r="X413" s="6"/>
      <c r="Y413" s="6"/>
      <c r="Z413" s="6"/>
      <c r="AA413" s="62">
        <v>2014</v>
      </c>
      <c r="AB413" s="6"/>
      <c r="AC413" s="6"/>
      <c r="AD413" s="43"/>
      <c r="AE413" s="6" t="s">
        <v>77</v>
      </c>
    </row>
    <row r="414" spans="1:31" s="2" customFormat="1" ht="15" hidden="1">
      <c r="A414" s="66" t="s">
        <v>618</v>
      </c>
      <c r="B414" s="6" t="s">
        <v>79</v>
      </c>
      <c r="C414" s="19">
        <v>27301</v>
      </c>
      <c r="D414" s="13">
        <v>27300012</v>
      </c>
      <c r="E414" s="88" t="s">
        <v>440</v>
      </c>
      <c r="F414" s="71">
        <f t="shared" si="80"/>
        <v>4500</v>
      </c>
      <c r="G414" s="47">
        <f t="shared" si="81"/>
        <v>4500</v>
      </c>
      <c r="H414" s="47">
        <f t="shared" si="82"/>
        <v>4500</v>
      </c>
      <c r="I414" s="6">
        <v>10</v>
      </c>
      <c r="J414" s="45">
        <v>150</v>
      </c>
      <c r="K414" s="45">
        <v>450</v>
      </c>
      <c r="L414" s="6" t="s">
        <v>511</v>
      </c>
      <c r="M414" s="6" t="s">
        <v>2</v>
      </c>
      <c r="N414" s="6">
        <v>9</v>
      </c>
      <c r="O414" s="6"/>
      <c r="P414" s="6"/>
      <c r="Q414" s="6"/>
      <c r="R414" s="6"/>
      <c r="S414" s="6"/>
      <c r="T414" s="6"/>
      <c r="U414" s="6"/>
      <c r="V414" s="6"/>
      <c r="W414" s="6"/>
      <c r="X414" s="6"/>
      <c r="Y414" s="6"/>
      <c r="Z414" s="6"/>
      <c r="AA414" s="62">
        <v>2014</v>
      </c>
      <c r="AB414" s="6"/>
      <c r="AC414" s="6"/>
      <c r="AD414" s="43"/>
      <c r="AE414" s="6" t="s">
        <v>77</v>
      </c>
    </row>
    <row r="415" spans="1:31" s="2" customFormat="1" ht="15" hidden="1">
      <c r="A415" s="66" t="s">
        <v>619</v>
      </c>
      <c r="B415" s="6" t="s">
        <v>79</v>
      </c>
      <c r="C415" s="19">
        <v>27301</v>
      </c>
      <c r="D415" s="13">
        <v>27300066</v>
      </c>
      <c r="E415" s="88" t="s">
        <v>441</v>
      </c>
      <c r="F415" s="71">
        <f t="shared" si="80"/>
        <v>2704</v>
      </c>
      <c r="G415" s="47">
        <f t="shared" si="81"/>
        <v>2704</v>
      </c>
      <c r="H415" s="47">
        <f t="shared" si="82"/>
        <v>2704</v>
      </c>
      <c r="I415" s="6">
        <v>2</v>
      </c>
      <c r="J415" s="45">
        <v>350</v>
      </c>
      <c r="K415" s="45">
        <v>1352</v>
      </c>
      <c r="L415" s="6" t="s">
        <v>511</v>
      </c>
      <c r="M415" s="6" t="s">
        <v>2</v>
      </c>
      <c r="N415" s="6">
        <v>9</v>
      </c>
      <c r="O415" s="6"/>
      <c r="P415" s="6"/>
      <c r="Q415" s="6"/>
      <c r="R415" s="6"/>
      <c r="S415" s="6"/>
      <c r="T415" s="6"/>
      <c r="U415" s="6"/>
      <c r="V415" s="6"/>
      <c r="W415" s="6"/>
      <c r="X415" s="6"/>
      <c r="Y415" s="6"/>
      <c r="Z415" s="6"/>
      <c r="AA415" s="62">
        <v>2014</v>
      </c>
      <c r="AB415" s="6"/>
      <c r="AC415" s="6"/>
      <c r="AD415" s="43"/>
      <c r="AE415" s="6" t="s">
        <v>77</v>
      </c>
    </row>
    <row r="416" spans="1:31" s="2" customFormat="1" ht="15">
      <c r="A416" s="6"/>
      <c r="B416" s="6"/>
      <c r="C416" s="16"/>
      <c r="D416" s="16"/>
      <c r="E416" s="80" t="s">
        <v>717</v>
      </c>
      <c r="F416" s="70">
        <f>SUM(F412:F415)</f>
        <v>16704</v>
      </c>
      <c r="G416" s="50">
        <f aca="true" t="shared" si="83" ref="G416:H416">SUM(G412:G415)</f>
        <v>16704</v>
      </c>
      <c r="H416" s="50">
        <f t="shared" si="83"/>
        <v>16704</v>
      </c>
      <c r="I416" s="6"/>
      <c r="J416" s="45"/>
      <c r="K416" s="45"/>
      <c r="L416" s="6"/>
      <c r="M416" s="6" t="s">
        <v>2</v>
      </c>
      <c r="N416" s="6">
        <v>9</v>
      </c>
      <c r="O416" s="6"/>
      <c r="P416" s="6"/>
      <c r="Q416" s="6"/>
      <c r="R416" s="6"/>
      <c r="S416" s="6"/>
      <c r="T416" s="84"/>
      <c r="U416" s="6"/>
      <c r="V416" s="6"/>
      <c r="W416" s="6"/>
      <c r="X416" s="6"/>
      <c r="Y416" s="6"/>
      <c r="Z416" s="6"/>
      <c r="AA416" s="62">
        <v>2014</v>
      </c>
      <c r="AB416" s="6"/>
      <c r="AC416" s="6"/>
      <c r="AD416" s="43"/>
      <c r="AE416" s="6" t="s">
        <v>76</v>
      </c>
    </row>
    <row r="417" spans="1:31" s="2" customFormat="1" ht="15" hidden="1">
      <c r="A417" s="6"/>
      <c r="B417" s="6"/>
      <c r="C417" s="16"/>
      <c r="D417" s="16"/>
      <c r="E417" s="85"/>
      <c r="F417" s="71"/>
      <c r="G417" s="47"/>
      <c r="H417" s="47"/>
      <c r="I417" s="6"/>
      <c r="J417" s="45"/>
      <c r="K417" s="45"/>
      <c r="L417" s="6"/>
      <c r="M417" s="6" t="s">
        <v>2</v>
      </c>
      <c r="N417" s="6">
        <v>9</v>
      </c>
      <c r="O417" s="6"/>
      <c r="P417" s="6"/>
      <c r="Q417" s="6"/>
      <c r="R417" s="6"/>
      <c r="S417" s="6"/>
      <c r="T417" s="6"/>
      <c r="U417" s="6"/>
      <c r="V417" s="6"/>
      <c r="W417" s="6"/>
      <c r="X417" s="6"/>
      <c r="Y417" s="6"/>
      <c r="Z417" s="6"/>
      <c r="AA417" s="62">
        <v>2014</v>
      </c>
      <c r="AB417" s="6"/>
      <c r="AC417" s="6"/>
      <c r="AD417" s="43"/>
      <c r="AE417" s="6" t="s">
        <v>77</v>
      </c>
    </row>
    <row r="418" spans="1:31" s="2" customFormat="1" ht="30" hidden="1">
      <c r="A418" s="6">
        <v>278</v>
      </c>
      <c r="B418" s="6" t="s">
        <v>79</v>
      </c>
      <c r="C418" s="19">
        <v>27501</v>
      </c>
      <c r="D418" s="13">
        <v>27500003</v>
      </c>
      <c r="E418" s="85" t="s">
        <v>502</v>
      </c>
      <c r="F418" s="71">
        <f aca="true" t="shared" si="84" ref="F418">+I418*K418</f>
        <v>552</v>
      </c>
      <c r="G418" s="47">
        <f aca="true" t="shared" si="85" ref="G418">+F418</f>
        <v>552</v>
      </c>
      <c r="H418" s="47">
        <v>0</v>
      </c>
      <c r="I418" s="6">
        <v>1</v>
      </c>
      <c r="J418" s="45">
        <v>882.5</v>
      </c>
      <c r="K418" s="45">
        <v>552</v>
      </c>
      <c r="L418" s="6" t="s">
        <v>516</v>
      </c>
      <c r="M418" s="6" t="s">
        <v>2</v>
      </c>
      <c r="N418" s="6">
        <v>9</v>
      </c>
      <c r="O418" s="6"/>
      <c r="P418" s="6"/>
      <c r="Q418" s="6"/>
      <c r="R418" s="6"/>
      <c r="S418" s="6"/>
      <c r="T418" s="6"/>
      <c r="U418" s="6"/>
      <c r="V418" s="6"/>
      <c r="W418" s="6"/>
      <c r="X418" s="6"/>
      <c r="Y418" s="6"/>
      <c r="Z418" s="6"/>
      <c r="AA418" s="62">
        <v>2014</v>
      </c>
      <c r="AB418" s="6"/>
      <c r="AC418" s="6"/>
      <c r="AD418" s="43"/>
      <c r="AE418" s="6" t="s">
        <v>77</v>
      </c>
    </row>
    <row r="419" spans="1:31" s="2" customFormat="1" ht="31.5">
      <c r="A419" s="6"/>
      <c r="B419" s="6"/>
      <c r="C419" s="16"/>
      <c r="D419" s="16"/>
      <c r="E419" s="80" t="s">
        <v>718</v>
      </c>
      <c r="F419" s="70">
        <f>SUM(F418)</f>
        <v>552</v>
      </c>
      <c r="G419" s="50">
        <f aca="true" t="shared" si="86" ref="G419">SUM(G418)</f>
        <v>552</v>
      </c>
      <c r="H419" s="50"/>
      <c r="I419" s="6"/>
      <c r="J419" s="45"/>
      <c r="K419" s="45"/>
      <c r="L419" s="6"/>
      <c r="M419" s="6" t="s">
        <v>2</v>
      </c>
      <c r="N419" s="6">
        <v>9</v>
      </c>
      <c r="O419" s="6"/>
      <c r="P419" s="6"/>
      <c r="Q419" s="6"/>
      <c r="R419" s="6"/>
      <c r="S419" s="6"/>
      <c r="T419" s="84"/>
      <c r="U419" s="6"/>
      <c r="V419" s="6"/>
      <c r="W419" s="6"/>
      <c r="X419" s="6"/>
      <c r="Y419" s="6"/>
      <c r="Z419" s="6"/>
      <c r="AA419" s="62">
        <v>2014</v>
      </c>
      <c r="AB419" s="6"/>
      <c r="AC419" s="6"/>
      <c r="AD419" s="43"/>
      <c r="AE419" s="6" t="s">
        <v>76</v>
      </c>
    </row>
    <row r="420" spans="1:31" s="2" customFormat="1" ht="15" hidden="1">
      <c r="A420" s="6"/>
      <c r="B420" s="6"/>
      <c r="C420" s="16"/>
      <c r="D420" s="16"/>
      <c r="E420" s="85"/>
      <c r="F420" s="71"/>
      <c r="G420" s="47"/>
      <c r="H420" s="47"/>
      <c r="I420" s="6"/>
      <c r="J420" s="45"/>
      <c r="K420" s="45"/>
      <c r="L420" s="6"/>
      <c r="M420" s="6" t="s">
        <v>2</v>
      </c>
      <c r="N420" s="6">
        <v>9</v>
      </c>
      <c r="O420" s="6"/>
      <c r="P420" s="6"/>
      <c r="Q420" s="6"/>
      <c r="R420" s="6"/>
      <c r="S420" s="6"/>
      <c r="T420" s="6"/>
      <c r="U420" s="6"/>
      <c r="V420" s="6"/>
      <c r="W420" s="6"/>
      <c r="X420" s="6"/>
      <c r="Y420" s="6"/>
      <c r="Z420" s="6"/>
      <c r="AA420" s="62">
        <v>2014</v>
      </c>
      <c r="AB420" s="6"/>
      <c r="AC420" s="6"/>
      <c r="AD420" s="43"/>
      <c r="AE420" s="6" t="s">
        <v>77</v>
      </c>
    </row>
    <row r="421" spans="1:31" s="2" customFormat="1" ht="15" hidden="1">
      <c r="A421" s="6">
        <v>279</v>
      </c>
      <c r="B421" s="6" t="s">
        <v>79</v>
      </c>
      <c r="C421" s="19">
        <v>28201</v>
      </c>
      <c r="D421" s="28">
        <v>28200024</v>
      </c>
      <c r="E421" s="88" t="s">
        <v>23</v>
      </c>
      <c r="F421" s="71">
        <f aca="true" t="shared" si="87" ref="F421">+I421*K421</f>
        <v>881538.2127338488</v>
      </c>
      <c r="G421" s="47">
        <f aca="true" t="shared" si="88" ref="G421">+F421</f>
        <v>881538.2127338488</v>
      </c>
      <c r="H421" s="47">
        <v>0</v>
      </c>
      <c r="I421" s="6">
        <v>1273</v>
      </c>
      <c r="J421" s="45">
        <v>882.5</v>
      </c>
      <c r="K421" s="45">
        <f t="shared" si="67"/>
        <v>692.488776695875</v>
      </c>
      <c r="L421" s="6" t="s">
        <v>511</v>
      </c>
      <c r="M421" s="6" t="s">
        <v>2</v>
      </c>
      <c r="N421" s="6">
        <v>9</v>
      </c>
      <c r="O421" s="6"/>
      <c r="P421" s="6"/>
      <c r="Q421" s="6"/>
      <c r="R421" s="6"/>
      <c r="S421" s="6"/>
      <c r="T421" s="6"/>
      <c r="U421" s="6"/>
      <c r="V421" s="6"/>
      <c r="W421" s="6"/>
      <c r="X421" s="6"/>
      <c r="Y421" s="6"/>
      <c r="Z421" s="6"/>
      <c r="AA421" s="62">
        <v>2014</v>
      </c>
      <c r="AB421" s="6"/>
      <c r="AC421" s="6"/>
      <c r="AD421" s="43"/>
      <c r="AE421" s="6" t="s">
        <v>77</v>
      </c>
    </row>
    <row r="422" spans="1:31" s="2" customFormat="1" ht="15">
      <c r="A422" s="6"/>
      <c r="B422" s="6"/>
      <c r="C422" s="16"/>
      <c r="D422" s="16"/>
      <c r="E422" s="80" t="s">
        <v>719</v>
      </c>
      <c r="F422" s="70">
        <f>SUM(F421)</f>
        <v>881538.2127338488</v>
      </c>
      <c r="G422" s="50">
        <f aca="true" t="shared" si="89" ref="G422:H422">SUM(G421)</f>
        <v>881538.2127338488</v>
      </c>
      <c r="H422" s="50">
        <f t="shared" si="89"/>
        <v>0</v>
      </c>
      <c r="I422" s="6"/>
      <c r="J422" s="45"/>
      <c r="K422" s="45"/>
      <c r="L422" s="6"/>
      <c r="M422" s="6" t="s">
        <v>1</v>
      </c>
      <c r="N422" s="6">
        <v>9</v>
      </c>
      <c r="O422" s="6"/>
      <c r="P422" s="6"/>
      <c r="Q422" s="6"/>
      <c r="R422" s="6"/>
      <c r="S422" s="6"/>
      <c r="T422" s="6"/>
      <c r="V422" s="6"/>
      <c r="W422" s="6"/>
      <c r="X422" s="84"/>
      <c r="Y422" s="6"/>
      <c r="Z422" s="6"/>
      <c r="AA422" s="62">
        <v>2014</v>
      </c>
      <c r="AB422" s="6"/>
      <c r="AC422" s="6"/>
      <c r="AD422" s="43"/>
      <c r="AE422" s="6" t="s">
        <v>77</v>
      </c>
    </row>
    <row r="423" spans="1:31" s="2" customFormat="1" ht="15" hidden="1">
      <c r="A423" s="6"/>
      <c r="B423" s="6"/>
      <c r="C423" s="16"/>
      <c r="D423" s="16"/>
      <c r="E423" s="85"/>
      <c r="F423" s="71"/>
      <c r="G423" s="47"/>
      <c r="H423" s="47"/>
      <c r="I423" s="6"/>
      <c r="J423" s="45"/>
      <c r="K423" s="45"/>
      <c r="L423" s="6"/>
      <c r="M423" s="6" t="s">
        <v>2</v>
      </c>
      <c r="N423" s="6">
        <v>9</v>
      </c>
      <c r="O423" s="6"/>
      <c r="P423" s="6"/>
      <c r="Q423" s="6"/>
      <c r="R423" s="6"/>
      <c r="S423" s="6"/>
      <c r="T423" s="6"/>
      <c r="U423" s="6"/>
      <c r="V423" s="6"/>
      <c r="W423" s="6"/>
      <c r="X423" s="6"/>
      <c r="Y423" s="6"/>
      <c r="Z423" s="6"/>
      <c r="AA423" s="62">
        <v>2014</v>
      </c>
      <c r="AB423" s="6"/>
      <c r="AC423" s="6"/>
      <c r="AD423" s="43"/>
      <c r="AE423" s="6" t="s">
        <v>77</v>
      </c>
    </row>
    <row r="424" spans="1:31" s="2" customFormat="1" ht="15" hidden="1">
      <c r="A424" s="6">
        <v>280</v>
      </c>
      <c r="B424" s="6" t="s">
        <v>79</v>
      </c>
      <c r="C424" s="19">
        <v>28301</v>
      </c>
      <c r="D424" s="28">
        <v>27100086</v>
      </c>
      <c r="E424" s="88" t="s">
        <v>442</v>
      </c>
      <c r="F424" s="71">
        <f aca="true" t="shared" si="90" ref="F424:F425">+I424*K424</f>
        <v>21135.43</v>
      </c>
      <c r="G424" s="47">
        <f aca="true" t="shared" si="91" ref="G424:G425">+F424</f>
        <v>21135.43</v>
      </c>
      <c r="H424" s="47">
        <v>0</v>
      </c>
      <c r="I424" s="6">
        <v>47</v>
      </c>
      <c r="J424" s="45">
        <v>447</v>
      </c>
      <c r="K424" s="45">
        <v>449.69</v>
      </c>
      <c r="L424" s="6" t="s">
        <v>519</v>
      </c>
      <c r="M424" s="6" t="s">
        <v>2</v>
      </c>
      <c r="N424" s="6">
        <v>9</v>
      </c>
      <c r="O424" s="6"/>
      <c r="P424" s="6"/>
      <c r="Q424" s="6"/>
      <c r="R424" s="6"/>
      <c r="S424" s="6"/>
      <c r="T424" s="6"/>
      <c r="U424" s="6"/>
      <c r="V424" s="6"/>
      <c r="W424" s="6"/>
      <c r="X424" s="6"/>
      <c r="Y424" s="6"/>
      <c r="Z424" s="6"/>
      <c r="AA424" s="62">
        <v>2014</v>
      </c>
      <c r="AB424" s="6"/>
      <c r="AC424" s="6"/>
      <c r="AD424" s="43"/>
      <c r="AE424" s="6" t="s">
        <v>77</v>
      </c>
    </row>
    <row r="425" spans="1:31" s="2" customFormat="1" ht="15" hidden="1">
      <c r="A425" s="6">
        <v>281</v>
      </c>
      <c r="B425" s="6" t="s">
        <v>79</v>
      </c>
      <c r="C425" s="19">
        <v>28301</v>
      </c>
      <c r="D425" s="28">
        <v>27100096</v>
      </c>
      <c r="E425" s="88" t="s">
        <v>24</v>
      </c>
      <c r="F425" s="71">
        <f t="shared" si="90"/>
        <v>22893.7</v>
      </c>
      <c r="G425" s="47">
        <f t="shared" si="91"/>
        <v>22893.7</v>
      </c>
      <c r="H425" s="47">
        <v>0</v>
      </c>
      <c r="I425" s="6">
        <v>47</v>
      </c>
      <c r="J425" s="45">
        <v>485</v>
      </c>
      <c r="K425" s="45">
        <v>487.1</v>
      </c>
      <c r="L425" s="6" t="s">
        <v>511</v>
      </c>
      <c r="M425" s="6" t="s">
        <v>2</v>
      </c>
      <c r="N425" s="6">
        <v>9</v>
      </c>
      <c r="O425" s="6"/>
      <c r="P425" s="6"/>
      <c r="Q425" s="6"/>
      <c r="R425" s="6"/>
      <c r="S425" s="6"/>
      <c r="T425" s="6"/>
      <c r="U425" s="6"/>
      <c r="V425" s="6"/>
      <c r="W425" s="6"/>
      <c r="X425" s="6"/>
      <c r="Y425" s="6"/>
      <c r="Z425" s="6"/>
      <c r="AA425" s="62">
        <v>2014</v>
      </c>
      <c r="AB425" s="6"/>
      <c r="AC425" s="6"/>
      <c r="AD425" s="43"/>
      <c r="AE425" s="6" t="s">
        <v>77</v>
      </c>
    </row>
    <row r="426" spans="1:31" s="2" customFormat="1" ht="31.5">
      <c r="A426" s="6"/>
      <c r="B426" s="6"/>
      <c r="C426" s="16"/>
      <c r="D426" s="16"/>
      <c r="E426" s="80" t="s">
        <v>720</v>
      </c>
      <c r="F426" s="70">
        <f>SUM(F424:F425)</f>
        <v>44029.130000000005</v>
      </c>
      <c r="G426" s="50">
        <f>SUM(G424:G425)</f>
        <v>44029.130000000005</v>
      </c>
      <c r="H426" s="50">
        <f>SUM(H424:H425)</f>
        <v>0</v>
      </c>
      <c r="I426" s="6"/>
      <c r="J426" s="45"/>
      <c r="K426" s="45"/>
      <c r="L426" s="6"/>
      <c r="M426" s="6" t="s">
        <v>1</v>
      </c>
      <c r="N426" s="6">
        <v>9</v>
      </c>
      <c r="O426" s="6"/>
      <c r="P426" s="6"/>
      <c r="Q426" s="6"/>
      <c r="R426" s="6"/>
      <c r="S426" s="89"/>
      <c r="T426" s="89"/>
      <c r="U426" s="6"/>
      <c r="V426" s="6"/>
      <c r="W426" s="84"/>
      <c r="X426" s="84"/>
      <c r="Y426" s="6"/>
      <c r="Z426" s="6"/>
      <c r="AA426" s="62">
        <v>2014</v>
      </c>
      <c r="AB426" s="6"/>
      <c r="AC426" s="6"/>
      <c r="AD426" s="43"/>
      <c r="AE426" s="6" t="s">
        <v>77</v>
      </c>
    </row>
    <row r="427" spans="1:31" s="2" customFormat="1" ht="15" hidden="1">
      <c r="A427" s="6"/>
      <c r="B427" s="6"/>
      <c r="C427" s="16"/>
      <c r="D427" s="16"/>
      <c r="E427" s="85"/>
      <c r="F427" s="71"/>
      <c r="G427" s="47"/>
      <c r="H427" s="47"/>
      <c r="I427" s="6"/>
      <c r="J427" s="45"/>
      <c r="K427" s="45"/>
      <c r="L427" s="6"/>
      <c r="M427" s="6" t="s">
        <v>2</v>
      </c>
      <c r="N427" s="6">
        <v>9</v>
      </c>
      <c r="O427" s="6"/>
      <c r="P427" s="6"/>
      <c r="Q427" s="6"/>
      <c r="R427" s="6"/>
      <c r="S427" s="6"/>
      <c r="T427" s="6"/>
      <c r="U427" s="6"/>
      <c r="V427" s="6"/>
      <c r="W427" s="6"/>
      <c r="X427" s="6"/>
      <c r="Y427" s="6"/>
      <c r="Z427" s="6"/>
      <c r="AA427" s="62">
        <v>2014</v>
      </c>
      <c r="AB427" s="6"/>
      <c r="AC427" s="6"/>
      <c r="AD427" s="43"/>
      <c r="AE427" s="6" t="s">
        <v>77</v>
      </c>
    </row>
    <row r="428" spans="1:31" ht="60" hidden="1">
      <c r="A428" s="66" t="s">
        <v>624</v>
      </c>
      <c r="B428" s="6" t="s">
        <v>79</v>
      </c>
      <c r="C428" s="19">
        <v>29101</v>
      </c>
      <c r="D428" s="19">
        <v>29100073</v>
      </c>
      <c r="E428" s="77" t="s">
        <v>443</v>
      </c>
      <c r="F428" s="71">
        <f aca="true" t="shared" si="92" ref="F428:F437">+I428*K428</f>
        <v>3503</v>
      </c>
      <c r="G428" s="47">
        <f aca="true" t="shared" si="93" ref="G428:G437">+F428</f>
        <v>3503</v>
      </c>
      <c r="H428" s="47">
        <f aca="true" t="shared" si="94" ref="H428:H437">+F428</f>
        <v>3503</v>
      </c>
      <c r="I428" s="6">
        <v>1</v>
      </c>
      <c r="J428" s="45">
        <v>2200</v>
      </c>
      <c r="K428" s="45">
        <v>3503</v>
      </c>
      <c r="L428" s="6" t="s">
        <v>511</v>
      </c>
      <c r="M428" s="6" t="s">
        <v>2</v>
      </c>
      <c r="N428" s="6">
        <v>9</v>
      </c>
      <c r="O428" s="6"/>
      <c r="P428" s="6"/>
      <c r="Q428" s="6"/>
      <c r="R428" s="6"/>
      <c r="S428" s="6"/>
      <c r="T428" s="6"/>
      <c r="U428" s="6"/>
      <c r="V428" s="6"/>
      <c r="W428" s="6"/>
      <c r="X428" s="6"/>
      <c r="Y428" s="6"/>
      <c r="Z428" s="6"/>
      <c r="AA428" s="62">
        <v>2014</v>
      </c>
      <c r="AB428" s="6"/>
      <c r="AC428" s="6"/>
      <c r="AD428" s="43"/>
      <c r="AE428" s="6" t="s">
        <v>77</v>
      </c>
    </row>
    <row r="429" spans="1:31" s="2" customFormat="1" ht="30" hidden="1">
      <c r="A429" s="66" t="s">
        <v>625</v>
      </c>
      <c r="B429" s="6" t="s">
        <v>79</v>
      </c>
      <c r="C429" s="19">
        <v>29101</v>
      </c>
      <c r="D429" s="19">
        <v>24600027</v>
      </c>
      <c r="E429" s="77" t="s">
        <v>90</v>
      </c>
      <c r="F429" s="71">
        <f t="shared" si="92"/>
        <v>600</v>
      </c>
      <c r="G429" s="47">
        <f t="shared" si="93"/>
        <v>600</v>
      </c>
      <c r="H429" s="47">
        <f t="shared" si="94"/>
        <v>600</v>
      </c>
      <c r="I429" s="6">
        <v>30</v>
      </c>
      <c r="J429" s="45">
        <v>20</v>
      </c>
      <c r="K429" s="45">
        <v>20</v>
      </c>
      <c r="L429" s="6" t="s">
        <v>511</v>
      </c>
      <c r="M429" s="6" t="s">
        <v>2</v>
      </c>
      <c r="N429" s="6">
        <v>9</v>
      </c>
      <c r="O429" s="6"/>
      <c r="P429" s="6"/>
      <c r="Q429" s="6"/>
      <c r="R429" s="6"/>
      <c r="S429" s="6"/>
      <c r="T429" s="6"/>
      <c r="U429" s="6"/>
      <c r="V429" s="6"/>
      <c r="W429" s="6"/>
      <c r="X429" s="6"/>
      <c r="Y429" s="6"/>
      <c r="Z429" s="6"/>
      <c r="AA429" s="62">
        <v>2014</v>
      </c>
      <c r="AB429" s="6"/>
      <c r="AC429" s="6"/>
      <c r="AD429" s="43"/>
      <c r="AE429" s="6" t="s">
        <v>77</v>
      </c>
    </row>
    <row r="430" spans="1:31" s="2" customFormat="1" ht="30" hidden="1">
      <c r="A430" s="66" t="s">
        <v>626</v>
      </c>
      <c r="B430" s="6" t="s">
        <v>79</v>
      </c>
      <c r="C430" s="19">
        <v>29101</v>
      </c>
      <c r="D430" s="19">
        <v>29100063</v>
      </c>
      <c r="E430" s="77" t="s">
        <v>88</v>
      </c>
      <c r="F430" s="71">
        <f t="shared" si="92"/>
        <v>2700</v>
      </c>
      <c r="G430" s="47">
        <f t="shared" si="93"/>
        <v>2700</v>
      </c>
      <c r="H430" s="47">
        <f t="shared" si="94"/>
        <v>2700</v>
      </c>
      <c r="I430" s="6">
        <v>10</v>
      </c>
      <c r="J430" s="45">
        <v>135</v>
      </c>
      <c r="K430" s="45">
        <v>270</v>
      </c>
      <c r="L430" s="6" t="s">
        <v>516</v>
      </c>
      <c r="M430" s="6" t="s">
        <v>2</v>
      </c>
      <c r="N430" s="6">
        <v>9</v>
      </c>
      <c r="O430" s="6"/>
      <c r="P430" s="6"/>
      <c r="Q430" s="6"/>
      <c r="R430" s="6"/>
      <c r="S430" s="6"/>
      <c r="T430" s="6"/>
      <c r="U430" s="6"/>
      <c r="V430" s="6"/>
      <c r="W430" s="6"/>
      <c r="X430" s="6"/>
      <c r="Y430" s="6"/>
      <c r="Z430" s="6"/>
      <c r="AA430" s="62">
        <v>2014</v>
      </c>
      <c r="AB430" s="6"/>
      <c r="AC430" s="6"/>
      <c r="AD430" s="43"/>
      <c r="AE430" s="6" t="s">
        <v>77</v>
      </c>
    </row>
    <row r="431" spans="1:31" s="2" customFormat="1" ht="15" hidden="1">
      <c r="A431" s="66" t="s">
        <v>627</v>
      </c>
      <c r="B431" s="6" t="s">
        <v>79</v>
      </c>
      <c r="C431" s="19">
        <v>29101</v>
      </c>
      <c r="D431" s="19">
        <v>29100170</v>
      </c>
      <c r="E431" s="77" t="s">
        <v>91</v>
      </c>
      <c r="F431" s="71">
        <f t="shared" si="92"/>
        <v>2500</v>
      </c>
      <c r="G431" s="47">
        <f t="shared" si="93"/>
        <v>2500</v>
      </c>
      <c r="H431" s="47">
        <f t="shared" si="94"/>
        <v>2500</v>
      </c>
      <c r="I431" s="6">
        <v>10</v>
      </c>
      <c r="J431" s="45">
        <v>180</v>
      </c>
      <c r="K431" s="45">
        <v>250</v>
      </c>
      <c r="L431" s="6" t="s">
        <v>511</v>
      </c>
      <c r="M431" s="6" t="s">
        <v>2</v>
      </c>
      <c r="N431" s="6">
        <v>9</v>
      </c>
      <c r="O431" s="6"/>
      <c r="P431" s="6"/>
      <c r="Q431" s="6"/>
      <c r="R431" s="6"/>
      <c r="S431" s="6"/>
      <c r="T431" s="6"/>
      <c r="U431" s="6"/>
      <c r="V431" s="6"/>
      <c r="W431" s="6"/>
      <c r="X431" s="6"/>
      <c r="Y431" s="6"/>
      <c r="Z431" s="6"/>
      <c r="AA431" s="62">
        <v>2014</v>
      </c>
      <c r="AB431" s="6"/>
      <c r="AC431" s="6"/>
      <c r="AD431" s="43"/>
      <c r="AE431" s="6" t="s">
        <v>77</v>
      </c>
    </row>
    <row r="432" spans="1:31" s="2" customFormat="1" ht="15" hidden="1">
      <c r="A432" s="66" t="s">
        <v>628</v>
      </c>
      <c r="B432" s="6" t="s">
        <v>79</v>
      </c>
      <c r="C432" s="19">
        <v>29101</v>
      </c>
      <c r="D432" s="19">
        <v>29100208</v>
      </c>
      <c r="E432" s="77" t="s">
        <v>375</v>
      </c>
      <c r="F432" s="71">
        <f t="shared" si="92"/>
        <v>2100</v>
      </c>
      <c r="G432" s="47">
        <f t="shared" si="93"/>
        <v>2100</v>
      </c>
      <c r="H432" s="47">
        <f t="shared" si="94"/>
        <v>2100</v>
      </c>
      <c r="I432" s="6">
        <v>10</v>
      </c>
      <c r="J432" s="45">
        <v>100.5</v>
      </c>
      <c r="K432" s="45">
        <v>210</v>
      </c>
      <c r="L432" s="6" t="s">
        <v>511</v>
      </c>
      <c r="M432" s="6" t="s">
        <v>2</v>
      </c>
      <c r="N432" s="6">
        <v>9</v>
      </c>
      <c r="O432" s="6"/>
      <c r="P432" s="6"/>
      <c r="Q432" s="6"/>
      <c r="R432" s="6"/>
      <c r="S432" s="6"/>
      <c r="T432" s="6"/>
      <c r="U432" s="6"/>
      <c r="V432" s="6"/>
      <c r="W432" s="6"/>
      <c r="X432" s="6"/>
      <c r="Y432" s="6"/>
      <c r="Z432" s="6"/>
      <c r="AA432" s="62">
        <v>2014</v>
      </c>
      <c r="AB432" s="6"/>
      <c r="AC432" s="6"/>
      <c r="AD432" s="43"/>
      <c r="AE432" s="6" t="s">
        <v>77</v>
      </c>
    </row>
    <row r="433" spans="1:31" s="2" customFormat="1" ht="15" hidden="1">
      <c r="A433" s="66" t="s">
        <v>629</v>
      </c>
      <c r="B433" s="6" t="s">
        <v>79</v>
      </c>
      <c r="C433" s="19">
        <v>29101</v>
      </c>
      <c r="D433" s="19">
        <v>29100208</v>
      </c>
      <c r="E433" s="77" t="s">
        <v>376</v>
      </c>
      <c r="F433" s="71">
        <f t="shared" si="92"/>
        <v>2000</v>
      </c>
      <c r="G433" s="47">
        <f t="shared" si="93"/>
        <v>2000</v>
      </c>
      <c r="H433" s="47">
        <f t="shared" si="94"/>
        <v>2000</v>
      </c>
      <c r="I433" s="6">
        <v>10</v>
      </c>
      <c r="J433" s="45">
        <v>95</v>
      </c>
      <c r="K433" s="45">
        <v>200</v>
      </c>
      <c r="L433" s="6" t="s">
        <v>511</v>
      </c>
      <c r="M433" s="6" t="s">
        <v>2</v>
      </c>
      <c r="N433" s="6">
        <v>9</v>
      </c>
      <c r="O433" s="6"/>
      <c r="P433" s="6"/>
      <c r="Q433" s="6"/>
      <c r="R433" s="6"/>
      <c r="S433" s="6"/>
      <c r="T433" s="6"/>
      <c r="U433" s="6"/>
      <c r="V433" s="6"/>
      <c r="W433" s="6"/>
      <c r="X433" s="6"/>
      <c r="Y433" s="6"/>
      <c r="Z433" s="6"/>
      <c r="AA433" s="62">
        <v>2014</v>
      </c>
      <c r="AB433" s="6"/>
      <c r="AC433" s="6"/>
      <c r="AD433" s="43"/>
      <c r="AE433" s="6" t="s">
        <v>77</v>
      </c>
    </row>
    <row r="434" spans="1:31" s="2" customFormat="1" ht="15" hidden="1">
      <c r="A434" s="66" t="s">
        <v>630</v>
      </c>
      <c r="B434" s="6" t="s">
        <v>79</v>
      </c>
      <c r="C434" s="19">
        <v>29101</v>
      </c>
      <c r="D434" s="19">
        <v>29100208</v>
      </c>
      <c r="E434" s="77" t="s">
        <v>377</v>
      </c>
      <c r="F434" s="71">
        <f t="shared" si="92"/>
        <v>2250</v>
      </c>
      <c r="G434" s="47">
        <f t="shared" si="93"/>
        <v>2250</v>
      </c>
      <c r="H434" s="47">
        <f t="shared" si="94"/>
        <v>2250</v>
      </c>
      <c r="I434" s="6">
        <v>10</v>
      </c>
      <c r="J434" s="45">
        <v>145</v>
      </c>
      <c r="K434" s="45">
        <v>225</v>
      </c>
      <c r="L434" s="6" t="s">
        <v>511</v>
      </c>
      <c r="M434" s="6" t="s">
        <v>2</v>
      </c>
      <c r="N434" s="6">
        <v>9</v>
      </c>
      <c r="O434" s="6"/>
      <c r="P434" s="6"/>
      <c r="Q434" s="6"/>
      <c r="R434" s="6"/>
      <c r="S434" s="6"/>
      <c r="T434" s="6"/>
      <c r="U434" s="6"/>
      <c r="V434" s="6"/>
      <c r="W434" s="6"/>
      <c r="X434" s="6"/>
      <c r="Y434" s="6"/>
      <c r="Z434" s="6"/>
      <c r="AA434" s="62">
        <v>2014</v>
      </c>
      <c r="AB434" s="6"/>
      <c r="AC434" s="6"/>
      <c r="AD434" s="43"/>
      <c r="AE434" s="6" t="s">
        <v>77</v>
      </c>
    </row>
    <row r="435" spans="1:31" s="2" customFormat="1" ht="15" hidden="1">
      <c r="A435" s="66" t="s">
        <v>631</v>
      </c>
      <c r="B435" s="6" t="s">
        <v>79</v>
      </c>
      <c r="C435" s="19">
        <v>29101</v>
      </c>
      <c r="D435" s="19">
        <v>29100208</v>
      </c>
      <c r="E435" s="77" t="s">
        <v>378</v>
      </c>
      <c r="F435" s="71">
        <f t="shared" si="92"/>
        <v>2850</v>
      </c>
      <c r="G435" s="47">
        <f t="shared" si="93"/>
        <v>2850</v>
      </c>
      <c r="H435" s="47">
        <f t="shared" si="94"/>
        <v>2850</v>
      </c>
      <c r="I435" s="6">
        <v>10</v>
      </c>
      <c r="J435" s="45">
        <v>171</v>
      </c>
      <c r="K435" s="45">
        <v>285</v>
      </c>
      <c r="L435" s="6" t="s">
        <v>511</v>
      </c>
      <c r="M435" s="6" t="s">
        <v>2</v>
      </c>
      <c r="N435" s="6">
        <v>9</v>
      </c>
      <c r="O435" s="6"/>
      <c r="P435" s="6"/>
      <c r="Q435" s="6"/>
      <c r="R435" s="6"/>
      <c r="S435" s="6"/>
      <c r="T435" s="6"/>
      <c r="U435" s="6"/>
      <c r="V435" s="6"/>
      <c r="W435" s="6"/>
      <c r="X435" s="6"/>
      <c r="Y435" s="6"/>
      <c r="Z435" s="6"/>
      <c r="AA435" s="62">
        <v>2014</v>
      </c>
      <c r="AB435" s="6"/>
      <c r="AC435" s="6"/>
      <c r="AD435" s="43"/>
      <c r="AE435" s="6" t="s">
        <v>77</v>
      </c>
    </row>
    <row r="436" spans="1:31" s="2" customFormat="1" ht="15" hidden="1">
      <c r="A436" s="66" t="s">
        <v>632</v>
      </c>
      <c r="B436" s="6" t="s">
        <v>79</v>
      </c>
      <c r="C436" s="19">
        <v>29101</v>
      </c>
      <c r="D436" s="19">
        <v>29100208</v>
      </c>
      <c r="E436" s="77" t="s">
        <v>379</v>
      </c>
      <c r="F436" s="71">
        <f t="shared" si="92"/>
        <v>2250</v>
      </c>
      <c r="G436" s="47">
        <f t="shared" si="93"/>
        <v>2250</v>
      </c>
      <c r="H436" s="47">
        <f t="shared" si="94"/>
        <v>2250</v>
      </c>
      <c r="I436" s="6">
        <v>10</v>
      </c>
      <c r="J436" s="45">
        <v>105.5</v>
      </c>
      <c r="K436" s="45">
        <v>225</v>
      </c>
      <c r="L436" s="6" t="s">
        <v>511</v>
      </c>
      <c r="M436" s="6" t="s">
        <v>2</v>
      </c>
      <c r="N436" s="6">
        <v>9</v>
      </c>
      <c r="O436" s="6"/>
      <c r="P436" s="6"/>
      <c r="Q436" s="6"/>
      <c r="R436" s="6"/>
      <c r="S436" s="6"/>
      <c r="T436" s="6"/>
      <c r="U436" s="6"/>
      <c r="V436" s="6"/>
      <c r="W436" s="6"/>
      <c r="X436" s="6"/>
      <c r="Y436" s="6"/>
      <c r="Z436" s="6"/>
      <c r="AA436" s="62">
        <v>2014</v>
      </c>
      <c r="AB436" s="6"/>
      <c r="AC436" s="6"/>
      <c r="AD436" s="43"/>
      <c r="AE436" s="6" t="s">
        <v>77</v>
      </c>
    </row>
    <row r="437" spans="1:31" s="2" customFormat="1" ht="15" hidden="1">
      <c r="A437" s="66" t="s">
        <v>633</v>
      </c>
      <c r="B437" s="6" t="s">
        <v>79</v>
      </c>
      <c r="C437" s="19">
        <v>29101</v>
      </c>
      <c r="D437" s="19">
        <v>29100208</v>
      </c>
      <c r="E437" s="77" t="s">
        <v>380</v>
      </c>
      <c r="F437" s="71">
        <f t="shared" si="92"/>
        <v>2550</v>
      </c>
      <c r="G437" s="47">
        <f t="shared" si="93"/>
        <v>2550</v>
      </c>
      <c r="H437" s="47">
        <f t="shared" si="94"/>
        <v>2550</v>
      </c>
      <c r="I437" s="6">
        <v>10</v>
      </c>
      <c r="J437" s="45">
        <v>115.5</v>
      </c>
      <c r="K437" s="45">
        <v>255</v>
      </c>
      <c r="L437" s="6" t="s">
        <v>511</v>
      </c>
      <c r="M437" s="6" t="s">
        <v>2</v>
      </c>
      <c r="N437" s="6">
        <v>9</v>
      </c>
      <c r="O437" s="6"/>
      <c r="P437" s="6"/>
      <c r="Q437" s="6"/>
      <c r="R437" s="6"/>
      <c r="S437" s="6"/>
      <c r="T437" s="6"/>
      <c r="U437" s="6"/>
      <c r="V437" s="6"/>
      <c r="W437" s="6"/>
      <c r="X437" s="6"/>
      <c r="Y437" s="6"/>
      <c r="Z437" s="6"/>
      <c r="AA437" s="62">
        <v>2014</v>
      </c>
      <c r="AB437" s="6"/>
      <c r="AC437" s="6"/>
      <c r="AD437" s="43"/>
      <c r="AE437" s="6" t="s">
        <v>77</v>
      </c>
    </row>
    <row r="438" spans="1:31" s="2" customFormat="1" ht="15">
      <c r="A438" s="6"/>
      <c r="B438" s="6"/>
      <c r="C438" s="16"/>
      <c r="D438" s="16"/>
      <c r="E438" s="80" t="s">
        <v>721</v>
      </c>
      <c r="F438" s="70">
        <f>SUM(F428:F437)</f>
        <v>23303</v>
      </c>
      <c r="G438" s="50">
        <f aca="true" t="shared" si="95" ref="G438:H438">SUM(G428:G437)</f>
        <v>23303</v>
      </c>
      <c r="H438" s="50">
        <f t="shared" si="95"/>
        <v>23303</v>
      </c>
      <c r="I438" s="6"/>
      <c r="J438" s="45"/>
      <c r="K438" s="45"/>
      <c r="L438" s="6"/>
      <c r="M438" s="6" t="s">
        <v>2</v>
      </c>
      <c r="N438" s="6">
        <v>9</v>
      </c>
      <c r="O438" s="6"/>
      <c r="P438" s="6"/>
      <c r="Q438" s="6"/>
      <c r="R438" s="6"/>
      <c r="S438" s="6"/>
      <c r="T438" s="6"/>
      <c r="U438" s="6"/>
      <c r="V438" s="84"/>
      <c r="W438" s="6"/>
      <c r="X438" s="6"/>
      <c r="Y438" s="6"/>
      <c r="Z438" s="6"/>
      <c r="AA438" s="62">
        <v>2014</v>
      </c>
      <c r="AB438" s="6"/>
      <c r="AC438" s="6"/>
      <c r="AD438" s="43"/>
      <c r="AE438" s="6" t="s">
        <v>76</v>
      </c>
    </row>
    <row r="439" spans="1:31" s="2" customFormat="1" ht="15" hidden="1">
      <c r="A439" s="6"/>
      <c r="B439" s="6"/>
      <c r="C439" s="16"/>
      <c r="D439" s="16"/>
      <c r="E439" s="85"/>
      <c r="F439" s="71"/>
      <c r="G439" s="47"/>
      <c r="H439" s="47"/>
      <c r="I439" s="6"/>
      <c r="J439" s="45"/>
      <c r="K439" s="45"/>
      <c r="L439" s="6"/>
      <c r="M439" s="6" t="s">
        <v>2</v>
      </c>
      <c r="N439" s="6">
        <v>9</v>
      </c>
      <c r="O439" s="6"/>
      <c r="P439" s="6"/>
      <c r="Q439" s="6"/>
      <c r="R439" s="6"/>
      <c r="S439" s="6"/>
      <c r="T439" s="6"/>
      <c r="U439" s="6"/>
      <c r="V439" s="6"/>
      <c r="W439" s="6"/>
      <c r="X439" s="6"/>
      <c r="Y439" s="6"/>
      <c r="Z439" s="6"/>
      <c r="AA439" s="62">
        <v>2014</v>
      </c>
      <c r="AB439" s="6"/>
      <c r="AC439" s="6"/>
      <c r="AD439" s="43"/>
      <c r="AE439" s="6" t="s">
        <v>77</v>
      </c>
    </row>
    <row r="440" spans="1:31" s="2" customFormat="1" ht="15" hidden="1">
      <c r="A440" s="6">
        <v>292</v>
      </c>
      <c r="B440" s="6" t="s">
        <v>79</v>
      </c>
      <c r="C440" s="19">
        <v>29201</v>
      </c>
      <c r="D440" s="19">
        <v>29200008</v>
      </c>
      <c r="E440" s="77" t="s">
        <v>359</v>
      </c>
      <c r="F440" s="71">
        <f aca="true" t="shared" si="96" ref="F440">+I440*K440</f>
        <v>2</v>
      </c>
      <c r="G440" s="47">
        <f aca="true" t="shared" si="97" ref="G440">+F440</f>
        <v>2</v>
      </c>
      <c r="H440" s="47">
        <f aca="true" t="shared" si="98" ref="H440">+F440</f>
        <v>2</v>
      </c>
      <c r="I440" s="6">
        <v>1</v>
      </c>
      <c r="J440" s="45">
        <v>350</v>
      </c>
      <c r="K440" s="45">
        <v>2</v>
      </c>
      <c r="L440" s="6" t="s">
        <v>511</v>
      </c>
      <c r="M440" s="6" t="s">
        <v>2</v>
      </c>
      <c r="N440" s="6">
        <v>9</v>
      </c>
      <c r="O440" s="6"/>
      <c r="P440" s="6"/>
      <c r="Q440" s="6"/>
      <c r="R440" s="6"/>
      <c r="S440" s="6"/>
      <c r="T440" s="6"/>
      <c r="U440" s="6"/>
      <c r="V440" s="6"/>
      <c r="W440" s="6"/>
      <c r="X440" s="6"/>
      <c r="Y440" s="6"/>
      <c r="Z440" s="6"/>
      <c r="AA440" s="62">
        <v>2014</v>
      </c>
      <c r="AB440" s="6"/>
      <c r="AC440" s="6"/>
      <c r="AD440" s="43"/>
      <c r="AE440" s="6" t="s">
        <v>77</v>
      </c>
    </row>
    <row r="441" spans="1:31" s="2" customFormat="1" ht="31.5">
      <c r="A441" s="6"/>
      <c r="B441" s="6"/>
      <c r="C441" s="16"/>
      <c r="D441" s="16"/>
      <c r="E441" s="80" t="s">
        <v>722</v>
      </c>
      <c r="F441" s="70">
        <f>SUM(F440:F440)</f>
        <v>2</v>
      </c>
      <c r="G441" s="50">
        <f>SUM(G440:G440)</f>
        <v>2</v>
      </c>
      <c r="H441" s="50">
        <f>SUM(H440:H440)</f>
        <v>2</v>
      </c>
      <c r="I441" s="6"/>
      <c r="J441" s="45"/>
      <c r="K441" s="45"/>
      <c r="L441" s="6"/>
      <c r="M441" s="6" t="s">
        <v>2</v>
      </c>
      <c r="N441" s="6">
        <v>9</v>
      </c>
      <c r="O441" s="6"/>
      <c r="P441" s="6"/>
      <c r="Q441" s="6"/>
      <c r="R441" s="6"/>
      <c r="S441" s="6"/>
      <c r="T441" s="6"/>
      <c r="U441" s="6"/>
      <c r="V441" s="84"/>
      <c r="W441" s="6"/>
      <c r="X441" s="6"/>
      <c r="Y441" s="6"/>
      <c r="Z441" s="6"/>
      <c r="AA441" s="62">
        <v>2014</v>
      </c>
      <c r="AB441" s="6"/>
      <c r="AC441" s="6"/>
      <c r="AD441" s="43"/>
      <c r="AE441" s="6" t="s">
        <v>76</v>
      </c>
    </row>
    <row r="442" spans="1:31" s="2" customFormat="1" ht="15" hidden="1">
      <c r="A442" s="6"/>
      <c r="B442" s="6"/>
      <c r="C442" s="16"/>
      <c r="D442" s="16"/>
      <c r="E442" s="85"/>
      <c r="F442" s="71"/>
      <c r="G442" s="47"/>
      <c r="H442" s="47"/>
      <c r="I442" s="6"/>
      <c r="J442" s="45"/>
      <c r="K442" s="45"/>
      <c r="L442" s="6"/>
      <c r="M442" s="6" t="s">
        <v>2</v>
      </c>
      <c r="N442" s="6">
        <v>9</v>
      </c>
      <c r="O442" s="6"/>
      <c r="P442" s="6"/>
      <c r="Q442" s="6"/>
      <c r="R442" s="6"/>
      <c r="S442" s="6"/>
      <c r="T442" s="6"/>
      <c r="U442" s="6"/>
      <c r="V442" s="6"/>
      <c r="W442" s="6"/>
      <c r="X442" s="6"/>
      <c r="Y442" s="6"/>
      <c r="Z442" s="6"/>
      <c r="AA442" s="62">
        <v>2014</v>
      </c>
      <c r="AB442" s="6"/>
      <c r="AC442" s="6"/>
      <c r="AD442" s="43"/>
      <c r="AE442" s="6" t="s">
        <v>77</v>
      </c>
    </row>
    <row r="443" spans="1:31" s="2" customFormat="1" ht="15" hidden="1">
      <c r="A443" s="6">
        <v>293</v>
      </c>
      <c r="B443" s="6" t="s">
        <v>79</v>
      </c>
      <c r="C443" s="19">
        <v>29401</v>
      </c>
      <c r="D443" s="19">
        <v>29400012</v>
      </c>
      <c r="E443" s="77" t="s">
        <v>25</v>
      </c>
      <c r="F443" s="71">
        <f aca="true" t="shared" si="99" ref="F443">+I443*K443</f>
        <v>8351</v>
      </c>
      <c r="G443" s="47">
        <f aca="true" t="shared" si="100" ref="G443">+F443</f>
        <v>8351</v>
      </c>
      <c r="H443" s="47">
        <f aca="true" t="shared" si="101" ref="H443">+F443</f>
        <v>8351</v>
      </c>
      <c r="I443" s="6">
        <v>2</v>
      </c>
      <c r="J443" s="45">
        <v>3352.25</v>
      </c>
      <c r="K443" s="45">
        <v>4175.5</v>
      </c>
      <c r="L443" s="6" t="s">
        <v>511</v>
      </c>
      <c r="M443" s="6" t="s">
        <v>2</v>
      </c>
      <c r="N443" s="6">
        <v>9</v>
      </c>
      <c r="O443" s="6"/>
      <c r="P443" s="6"/>
      <c r="Q443" s="6"/>
      <c r="R443" s="6"/>
      <c r="S443" s="6"/>
      <c r="T443" s="6"/>
      <c r="U443" s="6"/>
      <c r="V443" s="6"/>
      <c r="W443" s="6"/>
      <c r="X443" s="6"/>
      <c r="Y443" s="6"/>
      <c r="Z443" s="6"/>
      <c r="AA443" s="62">
        <v>2014</v>
      </c>
      <c r="AB443" s="6"/>
      <c r="AC443" s="6"/>
      <c r="AD443" s="43"/>
      <c r="AE443" s="6" t="s">
        <v>77</v>
      </c>
    </row>
    <row r="444" spans="1:31" s="2" customFormat="1" ht="31.5">
      <c r="A444" s="6"/>
      <c r="B444" s="6"/>
      <c r="C444" s="16"/>
      <c r="D444" s="16"/>
      <c r="E444" s="80" t="s">
        <v>723</v>
      </c>
      <c r="F444" s="70">
        <f>SUM(F443)</f>
        <v>8351</v>
      </c>
      <c r="G444" s="50">
        <f aca="true" t="shared" si="102" ref="G444:H444">SUM(G443)</f>
        <v>8351</v>
      </c>
      <c r="H444" s="50">
        <f t="shared" si="102"/>
        <v>8351</v>
      </c>
      <c r="I444" s="6"/>
      <c r="J444" s="45"/>
      <c r="K444" s="45"/>
      <c r="L444" s="6"/>
      <c r="M444" s="6" t="s">
        <v>2</v>
      </c>
      <c r="N444" s="6">
        <v>9</v>
      </c>
      <c r="O444" s="6"/>
      <c r="P444" s="6"/>
      <c r="Q444" s="6"/>
      <c r="R444" s="6"/>
      <c r="S444" s="6"/>
      <c r="T444" s="6"/>
      <c r="U444" s="84"/>
      <c r="V444" s="6"/>
      <c r="W444" s="6"/>
      <c r="X444" s="6"/>
      <c r="Y444" s="6"/>
      <c r="Z444" s="6"/>
      <c r="AA444" s="62">
        <v>2014</v>
      </c>
      <c r="AB444" s="6"/>
      <c r="AC444" s="6"/>
      <c r="AD444" s="43"/>
      <c r="AE444" s="6" t="s">
        <v>76</v>
      </c>
    </row>
    <row r="445" spans="1:31" s="2" customFormat="1" ht="15" hidden="1">
      <c r="A445" s="6"/>
      <c r="B445" s="6"/>
      <c r="C445" s="16"/>
      <c r="D445" s="16"/>
      <c r="E445" s="85"/>
      <c r="F445" s="71"/>
      <c r="G445" s="47"/>
      <c r="H445" s="47"/>
      <c r="I445" s="6"/>
      <c r="J445" s="45"/>
      <c r="K445" s="45"/>
      <c r="L445" s="6"/>
      <c r="M445" s="6" t="s">
        <v>2</v>
      </c>
      <c r="N445" s="6">
        <v>9</v>
      </c>
      <c r="O445" s="6"/>
      <c r="P445" s="6"/>
      <c r="Q445" s="6"/>
      <c r="R445" s="6"/>
      <c r="S445" s="6"/>
      <c r="T445" s="6"/>
      <c r="U445" s="6"/>
      <c r="V445" s="6"/>
      <c r="W445" s="6"/>
      <c r="X445" s="6"/>
      <c r="Y445" s="6"/>
      <c r="Z445" s="6"/>
      <c r="AA445" s="62">
        <v>2014</v>
      </c>
      <c r="AB445" s="6"/>
      <c r="AC445" s="6"/>
      <c r="AD445" s="43"/>
      <c r="AE445" s="6" t="s">
        <v>77</v>
      </c>
    </row>
    <row r="446" spans="1:31" s="2" customFormat="1" ht="15" hidden="1">
      <c r="A446" s="6">
        <v>294</v>
      </c>
      <c r="B446" s="6" t="s">
        <v>79</v>
      </c>
      <c r="C446" s="19">
        <v>29601</v>
      </c>
      <c r="D446" s="13">
        <v>29600135</v>
      </c>
      <c r="E446" s="77" t="s">
        <v>84</v>
      </c>
      <c r="F446" s="71">
        <f aca="true" t="shared" si="103" ref="F446:F448">+I446*K446</f>
        <v>218280</v>
      </c>
      <c r="G446" s="47">
        <f aca="true" t="shared" si="104" ref="G446:G448">+F446</f>
        <v>218280</v>
      </c>
      <c r="H446" s="47">
        <f aca="true" t="shared" si="105" ref="H446:H448">+F446</f>
        <v>218280</v>
      </c>
      <c r="I446" s="6">
        <v>51</v>
      </c>
      <c r="J446" s="45">
        <v>4280</v>
      </c>
      <c r="K446" s="45">
        <v>4280</v>
      </c>
      <c r="L446" s="6" t="s">
        <v>511</v>
      </c>
      <c r="M446" s="6" t="s">
        <v>2</v>
      </c>
      <c r="N446" s="6">
        <v>9</v>
      </c>
      <c r="O446" s="6"/>
      <c r="P446" s="6"/>
      <c r="Q446" s="6"/>
      <c r="R446" s="6"/>
      <c r="S446" s="6"/>
      <c r="T446" s="6"/>
      <c r="U446" s="6"/>
      <c r="V446" s="6"/>
      <c r="W446" s="6"/>
      <c r="X446" s="6"/>
      <c r="Y446" s="6"/>
      <c r="Z446" s="6"/>
      <c r="AA446" s="62">
        <v>2014</v>
      </c>
      <c r="AB446" s="6"/>
      <c r="AC446" s="6"/>
      <c r="AD446" s="43"/>
      <c r="AE446" s="6" t="s">
        <v>77</v>
      </c>
    </row>
    <row r="447" spans="1:31" s="2" customFormat="1" ht="15" hidden="1">
      <c r="A447" s="6">
        <v>295</v>
      </c>
      <c r="B447" s="6" t="s">
        <v>79</v>
      </c>
      <c r="C447" s="19">
        <v>29601</v>
      </c>
      <c r="D447" s="44">
        <v>29600132</v>
      </c>
      <c r="E447" s="77" t="s">
        <v>85</v>
      </c>
      <c r="F447" s="71">
        <f t="shared" si="103"/>
        <v>149940</v>
      </c>
      <c r="G447" s="47">
        <f t="shared" si="104"/>
        <v>149940</v>
      </c>
      <c r="H447" s="47">
        <f t="shared" si="105"/>
        <v>149940</v>
      </c>
      <c r="I447" s="6">
        <v>51</v>
      </c>
      <c r="J447" s="45">
        <v>2940</v>
      </c>
      <c r="K447" s="45">
        <v>2940</v>
      </c>
      <c r="L447" s="6" t="s">
        <v>511</v>
      </c>
      <c r="M447" s="6" t="s">
        <v>2</v>
      </c>
      <c r="N447" s="6">
        <v>9</v>
      </c>
      <c r="O447" s="6"/>
      <c r="P447" s="6"/>
      <c r="Q447" s="6"/>
      <c r="R447" s="6"/>
      <c r="S447" s="6"/>
      <c r="T447" s="6"/>
      <c r="U447" s="6"/>
      <c r="V447" s="6"/>
      <c r="W447" s="6"/>
      <c r="X447" s="6"/>
      <c r="Y447" s="6"/>
      <c r="Z447" s="6"/>
      <c r="AA447" s="62">
        <v>2014</v>
      </c>
      <c r="AB447" s="6"/>
      <c r="AC447" s="6"/>
      <c r="AD447" s="43"/>
      <c r="AE447" s="6" t="s">
        <v>77</v>
      </c>
    </row>
    <row r="448" spans="1:31" s="2" customFormat="1" ht="15" hidden="1">
      <c r="A448" s="6">
        <v>296</v>
      </c>
      <c r="B448" s="6" t="s">
        <v>79</v>
      </c>
      <c r="C448" s="19">
        <v>29601</v>
      </c>
      <c r="D448" s="13">
        <v>29600029</v>
      </c>
      <c r="E448" s="87" t="s">
        <v>266</v>
      </c>
      <c r="F448" s="71">
        <f t="shared" si="103"/>
        <v>2917.6</v>
      </c>
      <c r="G448" s="47">
        <f t="shared" si="104"/>
        <v>2917.6</v>
      </c>
      <c r="H448" s="47">
        <f t="shared" si="105"/>
        <v>2917.6</v>
      </c>
      <c r="I448" s="6">
        <v>20</v>
      </c>
      <c r="J448" s="45">
        <v>100</v>
      </c>
      <c r="K448" s="45">
        <v>145.88</v>
      </c>
      <c r="L448" s="6" t="s">
        <v>511</v>
      </c>
      <c r="M448" s="6" t="s">
        <v>2</v>
      </c>
      <c r="N448" s="6">
        <v>9</v>
      </c>
      <c r="O448" s="6"/>
      <c r="P448" s="6"/>
      <c r="Q448" s="6"/>
      <c r="R448" s="6"/>
      <c r="S448" s="6"/>
      <c r="T448" s="6"/>
      <c r="U448" s="6"/>
      <c r="V448" s="6"/>
      <c r="W448" s="6"/>
      <c r="X448" s="6"/>
      <c r="Y448" s="6"/>
      <c r="Z448" s="6"/>
      <c r="AA448" s="62">
        <v>2014</v>
      </c>
      <c r="AB448" s="6"/>
      <c r="AC448" s="6"/>
      <c r="AD448" s="43"/>
      <c r="AE448" s="6" t="s">
        <v>77</v>
      </c>
    </row>
    <row r="449" spans="1:31" s="2" customFormat="1" ht="31.5">
      <c r="A449" s="6"/>
      <c r="B449" s="6"/>
      <c r="C449" s="16"/>
      <c r="D449" s="16"/>
      <c r="E449" s="80" t="s">
        <v>724</v>
      </c>
      <c r="F449" s="70">
        <f>SUM(F446:F448)</f>
        <v>371137.6</v>
      </c>
      <c r="G449" s="50">
        <f aca="true" t="shared" si="106" ref="G449:H449">SUM(G446:G448)</f>
        <v>371137.6</v>
      </c>
      <c r="H449" s="50">
        <f t="shared" si="106"/>
        <v>371137.6</v>
      </c>
      <c r="I449" s="6"/>
      <c r="J449" s="45"/>
      <c r="K449" s="45"/>
      <c r="L449" s="6"/>
      <c r="M449" s="6" t="s">
        <v>2</v>
      </c>
      <c r="N449" s="6">
        <v>9</v>
      </c>
      <c r="O449" s="6"/>
      <c r="P449" s="6"/>
      <c r="Q449" s="6"/>
      <c r="R449" s="6"/>
      <c r="S449" s="6"/>
      <c r="T449" s="6"/>
      <c r="U449" s="6"/>
      <c r="V449" s="84"/>
      <c r="W449" s="6"/>
      <c r="X449" s="6"/>
      <c r="Y449" s="6"/>
      <c r="Z449" s="6"/>
      <c r="AA449" s="62">
        <v>2014</v>
      </c>
      <c r="AB449" s="6"/>
      <c r="AC449" s="6"/>
      <c r="AD449" s="43"/>
      <c r="AE449" s="6" t="s">
        <v>77</v>
      </c>
    </row>
    <row r="450" spans="1:31" s="2" customFormat="1" ht="15" hidden="1">
      <c r="A450" s="6"/>
      <c r="B450" s="6"/>
      <c r="C450" s="16"/>
      <c r="D450" s="16"/>
      <c r="E450" s="85"/>
      <c r="F450" s="71"/>
      <c r="G450" s="47"/>
      <c r="H450" s="47"/>
      <c r="I450" s="6"/>
      <c r="J450" s="45"/>
      <c r="K450" s="45"/>
      <c r="L450" s="6"/>
      <c r="M450" s="6" t="s">
        <v>2</v>
      </c>
      <c r="N450" s="6">
        <v>9</v>
      </c>
      <c r="O450" s="6"/>
      <c r="P450" s="6"/>
      <c r="Q450" s="6"/>
      <c r="R450" s="6"/>
      <c r="S450" s="6"/>
      <c r="T450" s="6"/>
      <c r="U450" s="6"/>
      <c r="V450" s="6"/>
      <c r="W450" s="6"/>
      <c r="X450" s="6"/>
      <c r="Y450" s="6"/>
      <c r="Z450" s="6"/>
      <c r="AA450" s="62">
        <v>2014</v>
      </c>
      <c r="AB450" s="6"/>
      <c r="AC450" s="6"/>
      <c r="AD450" s="43"/>
      <c r="AE450" s="6" t="s">
        <v>77</v>
      </c>
    </row>
    <row r="451" spans="1:31" s="2" customFormat="1" ht="15" hidden="1">
      <c r="A451" s="6">
        <v>297</v>
      </c>
      <c r="B451" s="6" t="s">
        <v>79</v>
      </c>
      <c r="C451" s="16">
        <v>31101</v>
      </c>
      <c r="D451" s="13">
        <v>29600029</v>
      </c>
      <c r="E451" s="85" t="s">
        <v>521</v>
      </c>
      <c r="F451" s="71">
        <f aca="true" t="shared" si="107" ref="F451">+I451*K451</f>
        <v>3025672</v>
      </c>
      <c r="G451" s="47">
        <f aca="true" t="shared" si="108" ref="G451:H451">+F451</f>
        <v>3025672</v>
      </c>
      <c r="H451" s="47">
        <f t="shared" si="108"/>
        <v>3025672</v>
      </c>
      <c r="I451" s="6">
        <v>1</v>
      </c>
      <c r="J451" s="45">
        <f>1503360*0.75</f>
        <v>1127520</v>
      </c>
      <c r="K451" s="45">
        <v>3025672</v>
      </c>
      <c r="L451" s="6" t="s">
        <v>520</v>
      </c>
      <c r="M451" s="6" t="s">
        <v>2</v>
      </c>
      <c r="N451" s="6">
        <v>9</v>
      </c>
      <c r="O451" s="6"/>
      <c r="P451" s="6"/>
      <c r="Q451" s="6"/>
      <c r="R451" s="6"/>
      <c r="S451" s="6"/>
      <c r="T451" s="6"/>
      <c r="U451" s="6"/>
      <c r="V451" s="6"/>
      <c r="W451" s="6"/>
      <c r="X451" s="6"/>
      <c r="Y451" s="6"/>
      <c r="Z451" s="6"/>
      <c r="AA451" s="62">
        <v>2014</v>
      </c>
      <c r="AB451" s="6"/>
      <c r="AC451" s="6"/>
      <c r="AD451" s="43"/>
      <c r="AE451" s="6" t="s">
        <v>77</v>
      </c>
    </row>
    <row r="452" spans="1:31" s="2" customFormat="1" ht="31.5">
      <c r="A452" s="6"/>
      <c r="B452" s="6"/>
      <c r="C452" s="16"/>
      <c r="D452" s="16"/>
      <c r="E452" s="80" t="s">
        <v>725</v>
      </c>
      <c r="F452" s="70">
        <f>SUM(F451)</f>
        <v>3025672</v>
      </c>
      <c r="G452" s="50">
        <f aca="true" t="shared" si="109" ref="G452:H452">SUM(G451)</f>
        <v>3025672</v>
      </c>
      <c r="H452" s="50">
        <f t="shared" si="109"/>
        <v>3025672</v>
      </c>
      <c r="I452" s="6"/>
      <c r="J452" s="45"/>
      <c r="K452" s="45"/>
      <c r="L452" s="6"/>
      <c r="M452" s="6" t="s">
        <v>2</v>
      </c>
      <c r="N452" s="6">
        <v>9</v>
      </c>
      <c r="O452" s="84"/>
      <c r="P452" s="6"/>
      <c r="Q452" s="6"/>
      <c r="R452" s="6"/>
      <c r="S452" s="6"/>
      <c r="T452" s="6"/>
      <c r="U452" s="6"/>
      <c r="V452" s="6"/>
      <c r="W452" s="6"/>
      <c r="X452" s="6"/>
      <c r="Y452" s="6"/>
      <c r="Z452" s="6"/>
      <c r="AA452" s="62">
        <v>2014</v>
      </c>
      <c r="AB452" s="6"/>
      <c r="AC452" s="6"/>
      <c r="AD452" s="43"/>
      <c r="AE452" s="6" t="s">
        <v>76</v>
      </c>
    </row>
    <row r="453" spans="1:31" s="2" customFormat="1" ht="15" hidden="1">
      <c r="A453" s="6"/>
      <c r="B453" s="6"/>
      <c r="C453" s="16"/>
      <c r="D453" s="16"/>
      <c r="E453" s="85"/>
      <c r="F453" s="71"/>
      <c r="G453" s="47"/>
      <c r="H453" s="47"/>
      <c r="I453" s="6"/>
      <c r="J453" s="45"/>
      <c r="K453" s="45"/>
      <c r="L453" s="6"/>
      <c r="M453" s="6" t="s">
        <v>2</v>
      </c>
      <c r="N453" s="6">
        <v>9</v>
      </c>
      <c r="O453" s="6"/>
      <c r="P453" s="6"/>
      <c r="Q453" s="6"/>
      <c r="R453" s="6"/>
      <c r="S453" s="6"/>
      <c r="T453" s="6"/>
      <c r="U453" s="6"/>
      <c r="V453" s="6"/>
      <c r="W453" s="6"/>
      <c r="X453" s="6"/>
      <c r="Y453" s="6"/>
      <c r="Z453" s="6"/>
      <c r="AA453" s="62">
        <v>2014</v>
      </c>
      <c r="AB453" s="6"/>
      <c r="AC453" s="6"/>
      <c r="AD453" s="43"/>
      <c r="AE453" s="6" t="s">
        <v>77</v>
      </c>
    </row>
    <row r="454" spans="1:31" s="2" customFormat="1" ht="15" hidden="1">
      <c r="A454" s="6">
        <v>298</v>
      </c>
      <c r="B454" s="6" t="s">
        <v>79</v>
      </c>
      <c r="C454" s="16">
        <v>31301</v>
      </c>
      <c r="D454" s="13">
        <v>31300001</v>
      </c>
      <c r="E454" s="85" t="s">
        <v>524</v>
      </c>
      <c r="F454" s="71">
        <f aca="true" t="shared" si="110" ref="F454">+I454*K454</f>
        <v>1036055</v>
      </c>
      <c r="G454" s="47">
        <f aca="true" t="shared" si="111" ref="G454:H454">+F454</f>
        <v>1036055</v>
      </c>
      <c r="H454" s="47">
        <f t="shared" si="111"/>
        <v>1036055</v>
      </c>
      <c r="I454" s="6">
        <v>1</v>
      </c>
      <c r="J454" s="45">
        <f>1503360*0.75</f>
        <v>1127520</v>
      </c>
      <c r="K454" s="45">
        <v>1036055</v>
      </c>
      <c r="L454" s="6" t="s">
        <v>520</v>
      </c>
      <c r="M454" s="6" t="s">
        <v>2</v>
      </c>
      <c r="N454" s="6">
        <v>9</v>
      </c>
      <c r="O454" s="6"/>
      <c r="P454" s="6"/>
      <c r="Q454" s="6"/>
      <c r="R454" s="6"/>
      <c r="S454" s="6"/>
      <c r="T454" s="6"/>
      <c r="U454" s="6"/>
      <c r="V454" s="6"/>
      <c r="W454" s="6"/>
      <c r="X454" s="6"/>
      <c r="Y454" s="6"/>
      <c r="Z454" s="6"/>
      <c r="AA454" s="62">
        <v>2014</v>
      </c>
      <c r="AB454" s="6"/>
      <c r="AC454" s="6"/>
      <c r="AD454" s="43"/>
      <c r="AE454" s="6" t="s">
        <v>77</v>
      </c>
    </row>
    <row r="455" spans="1:31" s="2" customFormat="1" ht="15">
      <c r="A455" s="6"/>
      <c r="B455" s="6"/>
      <c r="C455" s="16"/>
      <c r="D455" s="16"/>
      <c r="E455" s="80" t="s">
        <v>726</v>
      </c>
      <c r="F455" s="70">
        <f>SUM(F454)</f>
        <v>1036055</v>
      </c>
      <c r="G455" s="50">
        <f aca="true" t="shared" si="112" ref="G455:H455">SUM(G454)</f>
        <v>1036055</v>
      </c>
      <c r="H455" s="50">
        <f t="shared" si="112"/>
        <v>1036055</v>
      </c>
      <c r="I455" s="6"/>
      <c r="J455" s="45"/>
      <c r="K455" s="45"/>
      <c r="L455" s="6"/>
      <c r="M455" s="6" t="s">
        <v>2</v>
      </c>
      <c r="N455" s="6">
        <v>9</v>
      </c>
      <c r="O455" s="84"/>
      <c r="P455" s="6"/>
      <c r="Q455" s="6"/>
      <c r="R455" s="6"/>
      <c r="S455" s="6"/>
      <c r="T455" s="6"/>
      <c r="U455" s="6"/>
      <c r="V455" s="6"/>
      <c r="W455" s="6"/>
      <c r="X455" s="6"/>
      <c r="Y455" s="6"/>
      <c r="Z455" s="6"/>
      <c r="AA455" s="62">
        <v>2014</v>
      </c>
      <c r="AB455" s="6"/>
      <c r="AC455" s="6"/>
      <c r="AD455" s="43"/>
      <c r="AE455" s="6" t="s">
        <v>76</v>
      </c>
    </row>
    <row r="456" spans="1:31" s="2" customFormat="1" ht="15" hidden="1">
      <c r="A456" s="6"/>
      <c r="B456" s="6"/>
      <c r="C456" s="16"/>
      <c r="D456" s="16"/>
      <c r="E456" s="85"/>
      <c r="F456" s="71"/>
      <c r="G456" s="47"/>
      <c r="H456" s="47"/>
      <c r="I456" s="6"/>
      <c r="J456" s="45"/>
      <c r="K456" s="45"/>
      <c r="L456" s="6"/>
      <c r="M456" s="6" t="s">
        <v>2</v>
      </c>
      <c r="N456" s="6">
        <v>9</v>
      </c>
      <c r="O456" s="6"/>
      <c r="P456" s="6"/>
      <c r="Q456" s="6"/>
      <c r="R456" s="6"/>
      <c r="S456" s="6"/>
      <c r="T456" s="6"/>
      <c r="U456" s="6"/>
      <c r="V456" s="6"/>
      <c r="W456" s="6"/>
      <c r="X456" s="6"/>
      <c r="Y456" s="6"/>
      <c r="Z456" s="6"/>
      <c r="AA456" s="62">
        <v>2014</v>
      </c>
      <c r="AB456" s="6"/>
      <c r="AC456" s="6"/>
      <c r="AD456" s="43"/>
      <c r="AE456" s="6" t="s">
        <v>77</v>
      </c>
    </row>
    <row r="457" spans="1:31" s="2" customFormat="1" ht="15" hidden="1">
      <c r="A457" s="6">
        <v>299</v>
      </c>
      <c r="B457" s="6" t="s">
        <v>79</v>
      </c>
      <c r="C457" s="16">
        <v>31401</v>
      </c>
      <c r="D457" s="19">
        <v>31400001</v>
      </c>
      <c r="E457" s="87" t="s">
        <v>26</v>
      </c>
      <c r="F457" s="71">
        <f aca="true" t="shared" si="113" ref="F457">+I457*K457</f>
        <v>660158</v>
      </c>
      <c r="G457" s="47">
        <f aca="true" t="shared" si="114" ref="G457">+F457</f>
        <v>660158</v>
      </c>
      <c r="H457" s="47">
        <f aca="true" t="shared" si="115" ref="H457">+F457</f>
        <v>660158</v>
      </c>
      <c r="I457" s="6">
        <v>1</v>
      </c>
      <c r="J457" s="45">
        <f>1503360*0.75</f>
        <v>1127520</v>
      </c>
      <c r="K457" s="45">
        <v>660158</v>
      </c>
      <c r="L457" s="6" t="s">
        <v>520</v>
      </c>
      <c r="M457" s="6" t="s">
        <v>2</v>
      </c>
      <c r="N457" s="6">
        <v>9</v>
      </c>
      <c r="O457" s="6"/>
      <c r="P457" s="6"/>
      <c r="Q457" s="6"/>
      <c r="R457" s="6"/>
      <c r="S457" s="6"/>
      <c r="T457" s="6"/>
      <c r="U457" s="6"/>
      <c r="V457" s="6"/>
      <c r="W457" s="6"/>
      <c r="X457" s="6"/>
      <c r="Y457" s="6"/>
      <c r="Z457" s="6"/>
      <c r="AA457" s="62">
        <v>2014</v>
      </c>
      <c r="AB457" s="6"/>
      <c r="AC457" s="6"/>
      <c r="AD457" s="43"/>
      <c r="AE457" s="6" t="s">
        <v>77</v>
      </c>
    </row>
    <row r="458" spans="1:31" s="2" customFormat="1" ht="31.5">
      <c r="A458" s="6"/>
      <c r="B458" s="6"/>
      <c r="C458" s="16"/>
      <c r="D458" s="16"/>
      <c r="E458" s="80" t="s">
        <v>727</v>
      </c>
      <c r="F458" s="70">
        <f>SUM(F457)</f>
        <v>660158</v>
      </c>
      <c r="G458" s="50">
        <f aca="true" t="shared" si="116" ref="G458:H458">SUM(G457)</f>
        <v>660158</v>
      </c>
      <c r="H458" s="50">
        <f t="shared" si="116"/>
        <v>660158</v>
      </c>
      <c r="I458" s="6"/>
      <c r="J458" s="45"/>
      <c r="K458" s="45"/>
      <c r="L458" s="6"/>
      <c r="M458" s="6" t="s">
        <v>2</v>
      </c>
      <c r="N458" s="6">
        <v>9</v>
      </c>
      <c r="O458" s="84"/>
      <c r="P458" s="84"/>
      <c r="Q458" s="6"/>
      <c r="R458" s="6"/>
      <c r="S458" s="6"/>
      <c r="T458" s="6"/>
      <c r="U458" s="6"/>
      <c r="V458" s="6"/>
      <c r="W458" s="6"/>
      <c r="X458" s="6"/>
      <c r="Y458" s="6"/>
      <c r="Z458" s="6"/>
      <c r="AA458" s="62">
        <v>2014</v>
      </c>
      <c r="AB458" s="6"/>
      <c r="AC458" s="6"/>
      <c r="AD458" s="43"/>
      <c r="AE458" s="6" t="s">
        <v>76</v>
      </c>
    </row>
    <row r="459" spans="1:31" s="2" customFormat="1" ht="15" hidden="1">
      <c r="A459" s="6"/>
      <c r="B459" s="6"/>
      <c r="C459" s="16"/>
      <c r="D459" s="16"/>
      <c r="E459" s="85"/>
      <c r="F459" s="71"/>
      <c r="G459" s="47"/>
      <c r="H459" s="47"/>
      <c r="I459" s="6"/>
      <c r="J459" s="45"/>
      <c r="K459" s="45"/>
      <c r="L459" s="6"/>
      <c r="M459" s="6" t="s">
        <v>2</v>
      </c>
      <c r="N459" s="6">
        <v>9</v>
      </c>
      <c r="O459" s="6"/>
      <c r="P459" s="6"/>
      <c r="Q459" s="6"/>
      <c r="R459" s="6"/>
      <c r="S459" s="6"/>
      <c r="T459" s="6"/>
      <c r="U459" s="6"/>
      <c r="V459" s="6"/>
      <c r="W459" s="6"/>
      <c r="X459" s="6"/>
      <c r="Y459" s="6"/>
      <c r="Z459" s="6"/>
      <c r="AA459" s="62">
        <v>2014</v>
      </c>
      <c r="AB459" s="6"/>
      <c r="AC459" s="6"/>
      <c r="AD459" s="43"/>
      <c r="AE459" s="6" t="s">
        <v>77</v>
      </c>
    </row>
    <row r="460" spans="1:31" s="2" customFormat="1" ht="15" hidden="1">
      <c r="A460" s="6">
        <v>300</v>
      </c>
      <c r="B460" s="6" t="s">
        <v>79</v>
      </c>
      <c r="C460" s="16">
        <v>31501</v>
      </c>
      <c r="D460" s="8">
        <v>31500001</v>
      </c>
      <c r="E460" s="87" t="s">
        <v>27</v>
      </c>
      <c r="F460" s="71">
        <f aca="true" t="shared" si="117" ref="F460">+I460*K460</f>
        <v>238068</v>
      </c>
      <c r="G460" s="47">
        <f aca="true" t="shared" si="118" ref="G460">+F460</f>
        <v>238068</v>
      </c>
      <c r="H460" s="47">
        <f aca="true" t="shared" si="119" ref="H460">+F460</f>
        <v>238068</v>
      </c>
      <c r="I460" s="6">
        <v>1</v>
      </c>
      <c r="J460" s="45">
        <f>780000*0.75</f>
        <v>585000</v>
      </c>
      <c r="K460" s="45">
        <v>238068</v>
      </c>
      <c r="L460" s="6" t="s">
        <v>520</v>
      </c>
      <c r="M460" s="6" t="s">
        <v>2</v>
      </c>
      <c r="N460" s="6">
        <v>9</v>
      </c>
      <c r="O460" s="6"/>
      <c r="P460" s="6"/>
      <c r="Q460" s="6"/>
      <c r="R460" s="6"/>
      <c r="S460" s="6"/>
      <c r="T460" s="6"/>
      <c r="U460" s="6"/>
      <c r="V460" s="6"/>
      <c r="W460" s="6"/>
      <c r="X460" s="6"/>
      <c r="Y460" s="6"/>
      <c r="Z460" s="6"/>
      <c r="AA460" s="62">
        <v>2014</v>
      </c>
      <c r="AB460" s="6"/>
      <c r="AC460" s="6"/>
      <c r="AD460" s="43"/>
      <c r="AE460" s="6" t="s">
        <v>77</v>
      </c>
    </row>
    <row r="461" spans="1:31" s="2" customFormat="1" ht="31.5">
      <c r="A461" s="6"/>
      <c r="B461" s="6"/>
      <c r="C461" s="16"/>
      <c r="D461" s="16"/>
      <c r="E461" s="80" t="s">
        <v>728</v>
      </c>
      <c r="F461" s="70">
        <f>SUM(F460)</f>
        <v>238068</v>
      </c>
      <c r="G461" s="50">
        <f aca="true" t="shared" si="120" ref="G461:H461">SUM(G460)</f>
        <v>238068</v>
      </c>
      <c r="H461" s="50">
        <f t="shared" si="120"/>
        <v>238068</v>
      </c>
      <c r="I461" s="6"/>
      <c r="J461" s="45"/>
      <c r="K461" s="45"/>
      <c r="L461" s="6"/>
      <c r="M461" s="6" t="s">
        <v>2</v>
      </c>
      <c r="N461" s="6">
        <v>9</v>
      </c>
      <c r="O461" s="84"/>
      <c r="P461" s="84"/>
      <c r="Q461" s="6"/>
      <c r="R461" s="6"/>
      <c r="S461" s="6"/>
      <c r="T461" s="6"/>
      <c r="U461" s="6"/>
      <c r="V461" s="6"/>
      <c r="W461" s="6"/>
      <c r="X461" s="6"/>
      <c r="Y461" s="6"/>
      <c r="Z461" s="6"/>
      <c r="AA461" s="62">
        <v>2014</v>
      </c>
      <c r="AB461" s="6"/>
      <c r="AC461" s="6"/>
      <c r="AD461" s="43"/>
      <c r="AE461" s="6" t="s">
        <v>76</v>
      </c>
    </row>
    <row r="462" spans="1:31" s="2" customFormat="1" ht="15" hidden="1">
      <c r="A462" s="6"/>
      <c r="B462" s="6"/>
      <c r="C462" s="16"/>
      <c r="D462" s="16"/>
      <c r="E462" s="85"/>
      <c r="F462" s="71"/>
      <c r="G462" s="47"/>
      <c r="H462" s="47"/>
      <c r="I462" s="6"/>
      <c r="J462" s="45"/>
      <c r="K462" s="45"/>
      <c r="L462" s="6"/>
      <c r="M462" s="6" t="s">
        <v>2</v>
      </c>
      <c r="N462" s="6">
        <v>9</v>
      </c>
      <c r="O462" s="6"/>
      <c r="P462" s="6"/>
      <c r="Q462" s="6"/>
      <c r="R462" s="6"/>
      <c r="S462" s="6"/>
      <c r="T462" s="6"/>
      <c r="U462" s="6"/>
      <c r="V462" s="6"/>
      <c r="W462" s="6"/>
      <c r="X462" s="6"/>
      <c r="Y462" s="6"/>
      <c r="Z462" s="6"/>
      <c r="AA462" s="62">
        <v>2014</v>
      </c>
      <c r="AB462" s="6"/>
      <c r="AC462" s="6"/>
      <c r="AD462" s="43"/>
      <c r="AE462" s="6" t="s">
        <v>77</v>
      </c>
    </row>
    <row r="463" spans="1:31" s="2" customFormat="1" ht="15" hidden="1">
      <c r="A463" s="6">
        <v>301</v>
      </c>
      <c r="B463" s="6" t="s">
        <v>79</v>
      </c>
      <c r="C463" s="16">
        <v>31601</v>
      </c>
      <c r="D463" s="19">
        <v>31600005</v>
      </c>
      <c r="E463" s="87" t="s">
        <v>28</v>
      </c>
      <c r="F463" s="71">
        <f aca="true" t="shared" si="121" ref="F463">+I463*K463</f>
        <v>2305020</v>
      </c>
      <c r="G463" s="47">
        <f aca="true" t="shared" si="122" ref="G463">+F463</f>
        <v>2305020</v>
      </c>
      <c r="H463" s="47">
        <f aca="true" t="shared" si="123" ref="H463">+F463</f>
        <v>2305020</v>
      </c>
      <c r="I463" s="6">
        <v>1</v>
      </c>
      <c r="J463" s="45">
        <f>1560000*0.75</f>
        <v>1170000</v>
      </c>
      <c r="K463" s="45">
        <v>2305020</v>
      </c>
      <c r="L463" s="6" t="s">
        <v>520</v>
      </c>
      <c r="M463" s="6" t="s">
        <v>2</v>
      </c>
      <c r="N463" s="6">
        <v>9</v>
      </c>
      <c r="O463" s="6"/>
      <c r="P463" s="6"/>
      <c r="Q463" s="6"/>
      <c r="R463" s="6"/>
      <c r="S463" s="6"/>
      <c r="T463" s="6"/>
      <c r="U463" s="6"/>
      <c r="V463" s="6"/>
      <c r="W463" s="6"/>
      <c r="X463" s="6"/>
      <c r="Y463" s="6"/>
      <c r="Z463" s="6"/>
      <c r="AA463" s="62">
        <v>2014</v>
      </c>
      <c r="AB463" s="6"/>
      <c r="AC463" s="6"/>
      <c r="AD463" s="43"/>
      <c r="AE463" s="6" t="s">
        <v>77</v>
      </c>
    </row>
    <row r="464" spans="1:31" s="2" customFormat="1" ht="31.5">
      <c r="A464" s="6"/>
      <c r="B464" s="6"/>
      <c r="C464" s="16"/>
      <c r="D464" s="16"/>
      <c r="E464" s="80" t="s">
        <v>729</v>
      </c>
      <c r="F464" s="70">
        <f>SUM(F463)</f>
        <v>2305020</v>
      </c>
      <c r="G464" s="50">
        <f aca="true" t="shared" si="124" ref="G464:H464">SUM(G463)</f>
        <v>2305020</v>
      </c>
      <c r="H464" s="50">
        <f t="shared" si="124"/>
        <v>2305020</v>
      </c>
      <c r="I464" s="6"/>
      <c r="J464" s="45"/>
      <c r="K464" s="45"/>
      <c r="L464" s="6"/>
      <c r="M464" s="6" t="s">
        <v>2</v>
      </c>
      <c r="N464" s="6">
        <v>9</v>
      </c>
      <c r="O464" s="84"/>
      <c r="P464" s="84"/>
      <c r="Q464" s="6"/>
      <c r="R464" s="6"/>
      <c r="S464" s="6"/>
      <c r="T464" s="6"/>
      <c r="U464" s="6"/>
      <c r="V464" s="6"/>
      <c r="W464" s="6"/>
      <c r="X464" s="6"/>
      <c r="Y464" s="6"/>
      <c r="Z464" s="6"/>
      <c r="AA464" s="62">
        <v>2014</v>
      </c>
      <c r="AB464" s="6"/>
      <c r="AC464" s="6"/>
      <c r="AD464" s="43"/>
      <c r="AE464" s="6" t="s">
        <v>76</v>
      </c>
    </row>
    <row r="465" spans="1:31" s="2" customFormat="1" ht="15" hidden="1">
      <c r="A465" s="6"/>
      <c r="B465" s="6"/>
      <c r="C465" s="16"/>
      <c r="D465" s="16"/>
      <c r="E465" s="85"/>
      <c r="F465" s="71"/>
      <c r="G465" s="47"/>
      <c r="H465" s="47"/>
      <c r="I465" s="6"/>
      <c r="J465" s="45"/>
      <c r="K465" s="45"/>
      <c r="L465" s="6"/>
      <c r="M465" s="6" t="s">
        <v>2</v>
      </c>
      <c r="N465" s="6">
        <v>9</v>
      </c>
      <c r="O465" s="6"/>
      <c r="P465" s="6"/>
      <c r="Q465" s="6"/>
      <c r="R465" s="6"/>
      <c r="S465" s="6"/>
      <c r="T465" s="6"/>
      <c r="U465" s="6"/>
      <c r="V465" s="6"/>
      <c r="W465" s="6"/>
      <c r="X465" s="6"/>
      <c r="Y465" s="6"/>
      <c r="Z465" s="6"/>
      <c r="AA465" s="62">
        <v>2014</v>
      </c>
      <c r="AB465" s="6"/>
      <c r="AC465" s="6"/>
      <c r="AD465" s="43"/>
      <c r="AE465" s="6" t="s">
        <v>77</v>
      </c>
    </row>
    <row r="466" spans="1:31" s="2" customFormat="1" ht="30" hidden="1">
      <c r="A466" s="6">
        <v>302</v>
      </c>
      <c r="B466" s="6" t="s">
        <v>79</v>
      </c>
      <c r="C466" s="16">
        <v>31701</v>
      </c>
      <c r="D466" s="19">
        <v>31600002</v>
      </c>
      <c r="E466" s="87" t="s">
        <v>29</v>
      </c>
      <c r="F466" s="71">
        <f aca="true" t="shared" si="125" ref="F466:F467">+I466*K466</f>
        <v>10306200</v>
      </c>
      <c r="G466" s="47">
        <f aca="true" t="shared" si="126" ref="G466:G467">+F466</f>
        <v>10306200</v>
      </c>
      <c r="H466" s="47">
        <f aca="true" t="shared" si="127" ref="H466:H467">+F466</f>
        <v>10306200</v>
      </c>
      <c r="I466" s="6">
        <v>1</v>
      </c>
      <c r="J466" s="45">
        <f>11520000*0.75</f>
        <v>8640000</v>
      </c>
      <c r="K466" s="45">
        <v>10306200</v>
      </c>
      <c r="L466" s="6" t="s">
        <v>520</v>
      </c>
      <c r="M466" s="6" t="s">
        <v>2</v>
      </c>
      <c r="N466" s="6">
        <v>9</v>
      </c>
      <c r="O466" s="6"/>
      <c r="P466" s="6"/>
      <c r="Q466" s="6"/>
      <c r="R466" s="6"/>
      <c r="S466" s="6"/>
      <c r="T466" s="6"/>
      <c r="U466" s="6"/>
      <c r="V466" s="6"/>
      <c r="W466" s="6"/>
      <c r="X466" s="6"/>
      <c r="Y466" s="6"/>
      <c r="Z466" s="6"/>
      <c r="AA466" s="62">
        <v>2014</v>
      </c>
      <c r="AB466" s="6"/>
      <c r="AC466" s="6"/>
      <c r="AD466" s="43"/>
      <c r="AE466" s="6" t="s">
        <v>77</v>
      </c>
    </row>
    <row r="467" spans="1:31" s="2" customFormat="1" ht="30" hidden="1">
      <c r="A467" s="6">
        <v>303</v>
      </c>
      <c r="B467" s="6" t="s">
        <v>79</v>
      </c>
      <c r="C467" s="16">
        <v>31701</v>
      </c>
      <c r="D467" s="20">
        <v>31600003</v>
      </c>
      <c r="E467" s="87" t="s">
        <v>30</v>
      </c>
      <c r="F467" s="71">
        <f t="shared" si="125"/>
        <v>185000</v>
      </c>
      <c r="G467" s="47">
        <f t="shared" si="126"/>
        <v>185000</v>
      </c>
      <c r="H467" s="47">
        <f t="shared" si="127"/>
        <v>185000</v>
      </c>
      <c r="I467" s="6">
        <v>1</v>
      </c>
      <c r="J467" s="45">
        <f>216000*0.75</f>
        <v>162000</v>
      </c>
      <c r="K467" s="45">
        <v>185000</v>
      </c>
      <c r="L467" s="6" t="s">
        <v>520</v>
      </c>
      <c r="M467" s="6" t="s">
        <v>2</v>
      </c>
      <c r="N467" s="6">
        <v>9</v>
      </c>
      <c r="O467" s="6"/>
      <c r="P467" s="6"/>
      <c r="Q467" s="6"/>
      <c r="R467" s="6"/>
      <c r="S467" s="6"/>
      <c r="T467" s="6"/>
      <c r="U467" s="6"/>
      <c r="V467" s="6"/>
      <c r="W467" s="6"/>
      <c r="X467" s="6"/>
      <c r="Y467" s="6"/>
      <c r="Z467" s="6"/>
      <c r="AA467" s="62">
        <v>2014</v>
      </c>
      <c r="AB467" s="6"/>
      <c r="AC467" s="6"/>
      <c r="AD467" s="43"/>
      <c r="AE467" s="6" t="s">
        <v>77</v>
      </c>
    </row>
    <row r="468" spans="1:31" s="2" customFormat="1" ht="31.5">
      <c r="A468" s="6"/>
      <c r="B468" s="6"/>
      <c r="C468" s="16"/>
      <c r="D468" s="16"/>
      <c r="E468" s="80" t="s">
        <v>730</v>
      </c>
      <c r="F468" s="70">
        <f>SUM(F466:F467)</f>
        <v>10491200</v>
      </c>
      <c r="G468" s="50">
        <f aca="true" t="shared" si="128" ref="G468:H468">SUM(G466:G467)</f>
        <v>10491200</v>
      </c>
      <c r="H468" s="50">
        <f t="shared" si="128"/>
        <v>10491200</v>
      </c>
      <c r="I468" s="6"/>
      <c r="J468" s="45"/>
      <c r="K468" s="45"/>
      <c r="L468" s="6"/>
      <c r="M468" s="6" t="s">
        <v>2</v>
      </c>
      <c r="N468" s="6">
        <v>9</v>
      </c>
      <c r="O468" s="6"/>
      <c r="P468" s="84"/>
      <c r="Q468" s="84"/>
      <c r="R468" s="6"/>
      <c r="S468" s="6"/>
      <c r="T468" s="6"/>
      <c r="U468" s="6"/>
      <c r="V468" s="6"/>
      <c r="W468" s="6"/>
      <c r="X468" s="6"/>
      <c r="Y468" s="6"/>
      <c r="Z468" s="6"/>
      <c r="AA468" s="62">
        <v>2014</v>
      </c>
      <c r="AB468" s="6"/>
      <c r="AC468" s="6"/>
      <c r="AD468" s="43"/>
      <c r="AE468" s="6" t="s">
        <v>76</v>
      </c>
    </row>
    <row r="469" spans="1:31" s="2" customFormat="1" ht="15" hidden="1">
      <c r="A469" s="6"/>
      <c r="B469" s="6"/>
      <c r="C469" s="16"/>
      <c r="D469" s="16"/>
      <c r="E469" s="85"/>
      <c r="F469" s="71"/>
      <c r="G469" s="47"/>
      <c r="H469" s="47"/>
      <c r="I469" s="6"/>
      <c r="J469" s="45"/>
      <c r="K469" s="45"/>
      <c r="L469" s="6"/>
      <c r="M469" s="6" t="s">
        <v>2</v>
      </c>
      <c r="N469" s="6">
        <v>9</v>
      </c>
      <c r="O469" s="6"/>
      <c r="P469" s="6"/>
      <c r="Q469" s="6"/>
      <c r="R469" s="6"/>
      <c r="S469" s="6"/>
      <c r="T469" s="6"/>
      <c r="U469" s="6"/>
      <c r="V469" s="6"/>
      <c r="W469" s="6"/>
      <c r="X469" s="6"/>
      <c r="Y469" s="6"/>
      <c r="Z469" s="6"/>
      <c r="AA469" s="62">
        <v>2014</v>
      </c>
      <c r="AB469" s="6"/>
      <c r="AC469" s="6"/>
      <c r="AD469" s="43"/>
      <c r="AE469" s="6" t="s">
        <v>77</v>
      </c>
    </row>
    <row r="470" spans="1:31" s="2" customFormat="1" ht="15" hidden="1">
      <c r="A470" s="6">
        <v>304</v>
      </c>
      <c r="B470" s="6" t="s">
        <v>79</v>
      </c>
      <c r="C470" s="16">
        <v>31801</v>
      </c>
      <c r="D470" s="8">
        <v>31800001</v>
      </c>
      <c r="E470" s="87" t="s">
        <v>293</v>
      </c>
      <c r="F470" s="71">
        <f aca="true" t="shared" si="129" ref="F470">+I470*K470</f>
        <v>8308</v>
      </c>
      <c r="G470" s="47">
        <f aca="true" t="shared" si="130" ref="G470">+F470</f>
        <v>8308</v>
      </c>
      <c r="H470" s="47">
        <f aca="true" t="shared" si="131" ref="H470">+F470</f>
        <v>8308</v>
      </c>
      <c r="I470" s="6">
        <v>1</v>
      </c>
      <c r="J470" s="45">
        <v>84000</v>
      </c>
      <c r="K470" s="45">
        <v>8308</v>
      </c>
      <c r="L470" s="6" t="s">
        <v>520</v>
      </c>
      <c r="M470" s="6" t="s">
        <v>2</v>
      </c>
      <c r="N470" s="6">
        <v>9</v>
      </c>
      <c r="O470" s="6"/>
      <c r="P470" s="6"/>
      <c r="Q470" s="6"/>
      <c r="R470" s="6"/>
      <c r="S470" s="6"/>
      <c r="T470" s="6"/>
      <c r="U470" s="6"/>
      <c r="V470" s="6"/>
      <c r="W470" s="6"/>
      <c r="X470" s="6"/>
      <c r="Y470" s="6"/>
      <c r="Z470" s="6"/>
      <c r="AA470" s="62">
        <v>2014</v>
      </c>
      <c r="AB470" s="6"/>
      <c r="AC470" s="6"/>
      <c r="AD470" s="43"/>
      <c r="AE470" s="6" t="s">
        <v>77</v>
      </c>
    </row>
    <row r="471" spans="1:31" s="2" customFormat="1" ht="15">
      <c r="A471" s="6"/>
      <c r="B471" s="6"/>
      <c r="C471" s="16"/>
      <c r="D471" s="16"/>
      <c r="E471" s="80" t="s">
        <v>731</v>
      </c>
      <c r="F471" s="70">
        <f>SUM(F470)</f>
        <v>8308</v>
      </c>
      <c r="G471" s="50">
        <f aca="true" t="shared" si="132" ref="G471:H471">SUM(G470)</f>
        <v>8308</v>
      </c>
      <c r="H471" s="50">
        <f t="shared" si="132"/>
        <v>8308</v>
      </c>
      <c r="I471" s="6"/>
      <c r="J471" s="45"/>
      <c r="K471" s="45"/>
      <c r="L471" s="6"/>
      <c r="M471" s="6" t="s">
        <v>2</v>
      </c>
      <c r="N471" s="6">
        <v>9</v>
      </c>
      <c r="O471" s="6"/>
      <c r="P471" s="6"/>
      <c r="Q471" s="84"/>
      <c r="R471" s="6"/>
      <c r="S471" s="6"/>
      <c r="T471" s="6"/>
      <c r="U471" s="6"/>
      <c r="V471" s="6"/>
      <c r="W471" s="6"/>
      <c r="X471" s="6"/>
      <c r="Y471" s="6"/>
      <c r="Z471" s="6"/>
      <c r="AA471" s="62">
        <v>2014</v>
      </c>
      <c r="AB471" s="6"/>
      <c r="AC471" s="6"/>
      <c r="AD471" s="43"/>
      <c r="AE471" s="6" t="s">
        <v>76</v>
      </c>
    </row>
    <row r="472" spans="1:31" s="2" customFormat="1" ht="15" hidden="1">
      <c r="A472" s="6"/>
      <c r="B472" s="6"/>
      <c r="C472" s="16"/>
      <c r="D472" s="16"/>
      <c r="E472" s="85"/>
      <c r="F472" s="71"/>
      <c r="G472" s="47"/>
      <c r="H472" s="47"/>
      <c r="I472" s="6"/>
      <c r="J472" s="45"/>
      <c r="K472" s="45"/>
      <c r="L472" s="6"/>
      <c r="M472" s="6" t="s">
        <v>2</v>
      </c>
      <c r="N472" s="6">
        <v>9</v>
      </c>
      <c r="O472" s="6"/>
      <c r="P472" s="6"/>
      <c r="Q472" s="6"/>
      <c r="R472" s="6"/>
      <c r="S472" s="6"/>
      <c r="T472" s="6"/>
      <c r="U472" s="6"/>
      <c r="V472" s="6"/>
      <c r="W472" s="6"/>
      <c r="X472" s="6"/>
      <c r="Y472" s="6"/>
      <c r="Z472" s="6"/>
      <c r="AA472" s="62">
        <v>2014</v>
      </c>
      <c r="AB472" s="6"/>
      <c r="AC472" s="6"/>
      <c r="AD472" s="43"/>
      <c r="AE472" s="6" t="s">
        <v>77</v>
      </c>
    </row>
    <row r="473" spans="1:31" s="2" customFormat="1" ht="30" hidden="1">
      <c r="A473" s="6">
        <v>305</v>
      </c>
      <c r="B473" s="6" t="s">
        <v>79</v>
      </c>
      <c r="C473" s="16">
        <v>31902</v>
      </c>
      <c r="D473" s="20">
        <v>31902</v>
      </c>
      <c r="E473" s="87" t="s">
        <v>294</v>
      </c>
      <c r="F473" s="71">
        <f aca="true" t="shared" si="133" ref="F473">+I473*K473</f>
        <v>319372</v>
      </c>
      <c r="G473" s="47">
        <f aca="true" t="shared" si="134" ref="G473">+F473</f>
        <v>319372</v>
      </c>
      <c r="H473" s="47">
        <f aca="true" t="shared" si="135" ref="H473">+F473</f>
        <v>319372</v>
      </c>
      <c r="I473" s="6">
        <v>50</v>
      </c>
      <c r="J473" s="45">
        <v>8700</v>
      </c>
      <c r="K473" s="45">
        <v>6387.44</v>
      </c>
      <c r="L473" s="6" t="s">
        <v>520</v>
      </c>
      <c r="M473" s="6" t="s">
        <v>2</v>
      </c>
      <c r="N473" s="6">
        <v>9</v>
      </c>
      <c r="O473" s="6"/>
      <c r="P473" s="6"/>
      <c r="Q473" s="6"/>
      <c r="R473" s="6"/>
      <c r="S473" s="6"/>
      <c r="T473" s="6"/>
      <c r="U473" s="6"/>
      <c r="V473" s="6"/>
      <c r="W473" s="6"/>
      <c r="X473" s="6"/>
      <c r="Y473" s="6"/>
      <c r="Z473" s="6"/>
      <c r="AA473" s="62">
        <v>2014</v>
      </c>
      <c r="AB473" s="6"/>
      <c r="AC473" s="6"/>
      <c r="AD473" s="43"/>
      <c r="AE473" s="6" t="s">
        <v>77</v>
      </c>
    </row>
    <row r="474" spans="1:31" s="2" customFormat="1" ht="31.5">
      <c r="A474" s="6"/>
      <c r="B474" s="6"/>
      <c r="C474" s="16"/>
      <c r="D474" s="16"/>
      <c r="E474" s="80" t="s">
        <v>732</v>
      </c>
      <c r="F474" s="70">
        <f>SUM(F473)</f>
        <v>319372</v>
      </c>
      <c r="G474" s="50">
        <f aca="true" t="shared" si="136" ref="G474:H474">SUM(G473)</f>
        <v>319372</v>
      </c>
      <c r="H474" s="50">
        <f t="shared" si="136"/>
        <v>319372</v>
      </c>
      <c r="I474" s="6"/>
      <c r="J474" s="45"/>
      <c r="K474" s="45"/>
      <c r="L474" s="6"/>
      <c r="M474" s="6" t="s">
        <v>2</v>
      </c>
      <c r="N474" s="6">
        <v>9</v>
      </c>
      <c r="O474" s="6"/>
      <c r="P474" s="6"/>
      <c r="Q474" s="84"/>
      <c r="R474" s="6"/>
      <c r="S474" s="6"/>
      <c r="T474" s="6"/>
      <c r="U474" s="6"/>
      <c r="V474" s="6"/>
      <c r="W474" s="6"/>
      <c r="X474" s="6"/>
      <c r="Y474" s="6"/>
      <c r="Z474" s="6"/>
      <c r="AA474" s="62">
        <v>2014</v>
      </c>
      <c r="AB474" s="6"/>
      <c r="AC474" s="6"/>
      <c r="AD474" s="43"/>
      <c r="AE474" s="6" t="s">
        <v>76</v>
      </c>
    </row>
    <row r="475" spans="1:31" s="2" customFormat="1" ht="15" hidden="1">
      <c r="A475" s="6"/>
      <c r="B475" s="6"/>
      <c r="C475" s="16"/>
      <c r="D475" s="16"/>
      <c r="E475" s="85"/>
      <c r="F475" s="71"/>
      <c r="G475" s="47"/>
      <c r="H475" s="47"/>
      <c r="I475" s="6"/>
      <c r="J475" s="45"/>
      <c r="K475" s="45"/>
      <c r="L475" s="6"/>
      <c r="M475" s="6" t="s">
        <v>2</v>
      </c>
      <c r="N475" s="6">
        <v>9</v>
      </c>
      <c r="O475" s="6"/>
      <c r="P475" s="6"/>
      <c r="Q475" s="6"/>
      <c r="R475" s="6"/>
      <c r="S475" s="6"/>
      <c r="T475" s="6"/>
      <c r="U475" s="6"/>
      <c r="V475" s="6"/>
      <c r="W475" s="6"/>
      <c r="X475" s="6"/>
      <c r="Y475" s="6"/>
      <c r="Z475" s="6"/>
      <c r="AA475" s="62">
        <v>2014</v>
      </c>
      <c r="AB475" s="6"/>
      <c r="AC475" s="6"/>
      <c r="AD475" s="43"/>
      <c r="AE475" s="6" t="s">
        <v>77</v>
      </c>
    </row>
    <row r="476" spans="1:31" s="2" customFormat="1" ht="60" hidden="1">
      <c r="A476" s="6">
        <v>306</v>
      </c>
      <c r="B476" s="6" t="s">
        <v>79</v>
      </c>
      <c r="C476" s="20">
        <v>32502</v>
      </c>
      <c r="D476" s="20">
        <v>32500024</v>
      </c>
      <c r="E476" s="85" t="s">
        <v>503</v>
      </c>
      <c r="F476" s="71">
        <f aca="true" t="shared" si="137" ref="F476">+I476*K476</f>
        <v>3433202</v>
      </c>
      <c r="G476" s="47">
        <f aca="true" t="shared" si="138" ref="G476">+F476</f>
        <v>3433202</v>
      </c>
      <c r="H476" s="47">
        <f aca="true" t="shared" si="139" ref="H476">+F476</f>
        <v>3433202</v>
      </c>
      <c r="I476" s="6">
        <v>1</v>
      </c>
      <c r="J476" s="45">
        <v>5000000</v>
      </c>
      <c r="K476" s="45">
        <v>3433202</v>
      </c>
      <c r="L476" s="6" t="s">
        <v>520</v>
      </c>
      <c r="M476" s="6" t="s">
        <v>2</v>
      </c>
      <c r="N476" s="6">
        <v>9</v>
      </c>
      <c r="O476" s="6"/>
      <c r="P476" s="6"/>
      <c r="Q476" s="6"/>
      <c r="R476" s="6"/>
      <c r="S476" s="6"/>
      <c r="T476" s="6"/>
      <c r="U476" s="6"/>
      <c r="V476" s="6"/>
      <c r="W476" s="6"/>
      <c r="X476" s="6"/>
      <c r="Y476" s="6"/>
      <c r="Z476" s="6"/>
      <c r="AA476" s="62">
        <v>2014</v>
      </c>
      <c r="AB476" s="6"/>
      <c r="AC476" s="6"/>
      <c r="AD476" s="43"/>
      <c r="AE476" s="6" t="s">
        <v>77</v>
      </c>
    </row>
    <row r="477" spans="1:31" s="2" customFormat="1" ht="31.5">
      <c r="A477" s="6"/>
      <c r="B477" s="6"/>
      <c r="C477" s="16"/>
      <c r="D477" s="16"/>
      <c r="E477" s="80" t="s">
        <v>733</v>
      </c>
      <c r="F477" s="70">
        <f>SUM(F476)</f>
        <v>3433202</v>
      </c>
      <c r="G477" s="50">
        <f aca="true" t="shared" si="140" ref="G477:H477">SUM(G476)</f>
        <v>3433202</v>
      </c>
      <c r="H477" s="50">
        <f t="shared" si="140"/>
        <v>3433202</v>
      </c>
      <c r="I477" s="6"/>
      <c r="J477" s="45"/>
      <c r="K477" s="45"/>
      <c r="L477" s="6"/>
      <c r="M477" s="6" t="s">
        <v>2</v>
      </c>
      <c r="N477" s="6">
        <v>9</v>
      </c>
      <c r="O477" s="6"/>
      <c r="P477" s="6"/>
      <c r="Q477" s="84"/>
      <c r="R477" s="6"/>
      <c r="S477" s="6"/>
      <c r="T477" s="6"/>
      <c r="U477" s="6"/>
      <c r="V477" s="6"/>
      <c r="W477" s="6"/>
      <c r="X477" s="6"/>
      <c r="Y477" s="6"/>
      <c r="Z477" s="6"/>
      <c r="AA477" s="62">
        <v>2014</v>
      </c>
      <c r="AB477" s="6"/>
      <c r="AC477" s="6"/>
      <c r="AD477" s="43"/>
      <c r="AE477" s="6" t="s">
        <v>76</v>
      </c>
    </row>
    <row r="478" spans="1:31" s="2" customFormat="1" ht="15" hidden="1">
      <c r="A478" s="6"/>
      <c r="B478" s="6"/>
      <c r="C478" s="16"/>
      <c r="D478" s="16"/>
      <c r="E478" s="78"/>
      <c r="F478" s="71"/>
      <c r="G478" s="47"/>
      <c r="H478" s="47"/>
      <c r="I478" s="6"/>
      <c r="J478" s="45"/>
      <c r="K478" s="45"/>
      <c r="L478" s="6"/>
      <c r="M478" s="6" t="s">
        <v>2</v>
      </c>
      <c r="N478" s="6">
        <v>9</v>
      </c>
      <c r="O478" s="6"/>
      <c r="P478" s="6"/>
      <c r="Q478" s="6"/>
      <c r="R478" s="6"/>
      <c r="S478" s="6"/>
      <c r="T478" s="6"/>
      <c r="U478" s="6"/>
      <c r="V478" s="6"/>
      <c r="W478" s="6"/>
      <c r="X478" s="6"/>
      <c r="Y478" s="6"/>
      <c r="Z478" s="6"/>
      <c r="AA478" s="62">
        <v>2014</v>
      </c>
      <c r="AB478" s="6"/>
      <c r="AC478" s="6"/>
      <c r="AD478" s="43"/>
      <c r="AE478" s="6" t="s">
        <v>77</v>
      </c>
    </row>
    <row r="479" spans="1:31" s="2" customFormat="1" ht="30" hidden="1">
      <c r="A479" s="6">
        <v>307</v>
      </c>
      <c r="B479" s="6" t="s">
        <v>79</v>
      </c>
      <c r="C479" s="16">
        <v>32701</v>
      </c>
      <c r="D479" s="13">
        <v>32700003</v>
      </c>
      <c r="E479" s="87" t="s">
        <v>31</v>
      </c>
      <c r="F479" s="71">
        <f aca="true" t="shared" si="141" ref="F479">+I479*K479</f>
        <v>990374</v>
      </c>
      <c r="G479" s="47">
        <f aca="true" t="shared" si="142" ref="G479">+F479</f>
        <v>990374</v>
      </c>
      <c r="H479" s="47">
        <v>0</v>
      </c>
      <c r="I479" s="6">
        <v>1</v>
      </c>
      <c r="J479" s="45">
        <v>1053683</v>
      </c>
      <c r="K479" s="45">
        <v>990374</v>
      </c>
      <c r="L479" s="6" t="s">
        <v>510</v>
      </c>
      <c r="M479" s="6" t="s">
        <v>2</v>
      </c>
      <c r="N479" s="6">
        <v>9</v>
      </c>
      <c r="O479" s="6"/>
      <c r="P479" s="6"/>
      <c r="Q479" s="6"/>
      <c r="R479" s="6"/>
      <c r="S479" s="6"/>
      <c r="T479" s="6"/>
      <c r="U479" s="6"/>
      <c r="V479" s="6"/>
      <c r="W479" s="6"/>
      <c r="X479" s="6"/>
      <c r="Y479" s="6"/>
      <c r="Z479" s="6"/>
      <c r="AA479" s="62">
        <v>2014</v>
      </c>
      <c r="AB479" s="6"/>
      <c r="AC479" s="6"/>
      <c r="AD479" s="43"/>
      <c r="AE479" s="6" t="s">
        <v>77</v>
      </c>
    </row>
    <row r="480" spans="1:31" s="2" customFormat="1" ht="15">
      <c r="A480" s="6"/>
      <c r="B480" s="6"/>
      <c r="C480" s="16"/>
      <c r="D480" s="16"/>
      <c r="E480" s="80" t="s">
        <v>734</v>
      </c>
      <c r="F480" s="70">
        <f>SUM(F479)</f>
        <v>990374</v>
      </c>
      <c r="G480" s="50">
        <f aca="true" t="shared" si="143" ref="G480:H480">SUM(G479)</f>
        <v>990374</v>
      </c>
      <c r="H480" s="50">
        <f t="shared" si="143"/>
        <v>0</v>
      </c>
      <c r="I480" s="6"/>
      <c r="J480" s="45"/>
      <c r="K480" s="45"/>
      <c r="L480" s="6"/>
      <c r="M480" s="6" t="s">
        <v>1</v>
      </c>
      <c r="N480" s="6">
        <v>9</v>
      </c>
      <c r="O480" s="6"/>
      <c r="P480" s="6"/>
      <c r="Q480" s="6"/>
      <c r="R480" s="6"/>
      <c r="S480" s="6"/>
      <c r="T480" s="6"/>
      <c r="U480" s="84"/>
      <c r="V480" s="6"/>
      <c r="W480" s="6"/>
      <c r="X480" s="6"/>
      <c r="Y480" s="6"/>
      <c r="Z480" s="6"/>
      <c r="AA480" s="62">
        <v>2014</v>
      </c>
      <c r="AB480" s="6"/>
      <c r="AC480" s="6"/>
      <c r="AD480" s="43"/>
      <c r="AE480" s="6" t="s">
        <v>76</v>
      </c>
    </row>
    <row r="481" spans="1:31" s="2" customFormat="1" ht="15" hidden="1">
      <c r="A481" s="6"/>
      <c r="B481" s="6"/>
      <c r="C481" s="16"/>
      <c r="D481" s="16"/>
      <c r="E481" s="85"/>
      <c r="F481" s="71"/>
      <c r="G481" s="47"/>
      <c r="H481" s="47"/>
      <c r="I481" s="6"/>
      <c r="J481" s="45"/>
      <c r="K481" s="45"/>
      <c r="L481" s="6"/>
      <c r="M481" s="6" t="s">
        <v>2</v>
      </c>
      <c r="N481" s="6">
        <v>9</v>
      </c>
      <c r="O481" s="6"/>
      <c r="P481" s="6"/>
      <c r="Q481" s="6"/>
      <c r="R481" s="6"/>
      <c r="S481" s="6"/>
      <c r="T481" s="6"/>
      <c r="U481" s="6"/>
      <c r="V481" s="6"/>
      <c r="W481" s="6"/>
      <c r="X481" s="6"/>
      <c r="Y481" s="6"/>
      <c r="Z481" s="6"/>
      <c r="AA481" s="62">
        <v>2014</v>
      </c>
      <c r="AB481" s="6"/>
      <c r="AC481" s="6"/>
      <c r="AD481" s="43"/>
      <c r="AE481" s="6" t="s">
        <v>77</v>
      </c>
    </row>
    <row r="482" spans="1:31" s="2" customFormat="1" ht="15" hidden="1">
      <c r="A482" s="6">
        <v>308</v>
      </c>
      <c r="B482" s="6" t="s">
        <v>79</v>
      </c>
      <c r="C482" s="16">
        <v>32903</v>
      </c>
      <c r="D482" s="13">
        <v>32903</v>
      </c>
      <c r="E482" s="85" t="s">
        <v>504</v>
      </c>
      <c r="F482" s="71">
        <f aca="true" t="shared" si="144" ref="F482">+I482*K482</f>
        <v>127260</v>
      </c>
      <c r="G482" s="47">
        <f aca="true" t="shared" si="145" ref="G482">+F482</f>
        <v>127260</v>
      </c>
      <c r="H482" s="47">
        <v>0</v>
      </c>
      <c r="I482" s="6">
        <v>1</v>
      </c>
      <c r="J482" s="45">
        <v>1053683</v>
      </c>
      <c r="K482" s="45">
        <v>127260</v>
      </c>
      <c r="L482" s="6" t="s">
        <v>520</v>
      </c>
      <c r="M482" s="6" t="s">
        <v>2</v>
      </c>
      <c r="N482" s="6">
        <v>9</v>
      </c>
      <c r="O482" s="6"/>
      <c r="P482" s="6"/>
      <c r="Q482" s="6"/>
      <c r="R482" s="6"/>
      <c r="S482" s="6"/>
      <c r="T482" s="6"/>
      <c r="U482" s="6"/>
      <c r="V482" s="6"/>
      <c r="W482" s="6"/>
      <c r="X482" s="6"/>
      <c r="Y482" s="6"/>
      <c r="Z482" s="6"/>
      <c r="AA482" s="62">
        <v>2014</v>
      </c>
      <c r="AB482" s="6"/>
      <c r="AC482" s="6"/>
      <c r="AD482" s="43"/>
      <c r="AE482" s="6" t="s">
        <v>77</v>
      </c>
    </row>
    <row r="483" spans="1:31" s="2" customFormat="1" ht="15">
      <c r="A483" s="6"/>
      <c r="B483" s="6"/>
      <c r="C483" s="16"/>
      <c r="D483" s="16"/>
      <c r="E483" s="80" t="s">
        <v>735</v>
      </c>
      <c r="F483" s="70">
        <f>SUM(F482)</f>
        <v>127260</v>
      </c>
      <c r="G483" s="50">
        <f aca="true" t="shared" si="146" ref="G483:H483">SUM(G482)</f>
        <v>127260</v>
      </c>
      <c r="H483" s="50">
        <f t="shared" si="146"/>
        <v>0</v>
      </c>
      <c r="I483" s="6"/>
      <c r="J483" s="45"/>
      <c r="K483" s="45"/>
      <c r="L483" s="6"/>
      <c r="M483" s="6" t="s">
        <v>2</v>
      </c>
      <c r="N483" s="6">
        <v>9</v>
      </c>
      <c r="O483" s="6"/>
      <c r="P483" s="6"/>
      <c r="Q483" s="6"/>
      <c r="R483" s="6"/>
      <c r="S483" s="6"/>
      <c r="T483" s="6"/>
      <c r="U483" s="84"/>
      <c r="V483" s="6"/>
      <c r="W483" s="6"/>
      <c r="X483" s="6"/>
      <c r="Y483" s="6"/>
      <c r="Z483" s="6"/>
      <c r="AA483" s="62">
        <v>2014</v>
      </c>
      <c r="AB483" s="6"/>
      <c r="AC483" s="6"/>
      <c r="AD483" s="43"/>
      <c r="AE483" s="6" t="s">
        <v>76</v>
      </c>
    </row>
    <row r="484" spans="1:31" s="2" customFormat="1" ht="15" hidden="1">
      <c r="A484" s="6"/>
      <c r="B484" s="6"/>
      <c r="C484" s="16"/>
      <c r="D484" s="16"/>
      <c r="E484" s="85"/>
      <c r="F484" s="71"/>
      <c r="G484" s="47"/>
      <c r="H484" s="47"/>
      <c r="I484" s="6"/>
      <c r="J484" s="45"/>
      <c r="K484" s="45"/>
      <c r="L484" s="6"/>
      <c r="M484" s="6" t="s">
        <v>2</v>
      </c>
      <c r="N484" s="6">
        <v>9</v>
      </c>
      <c r="O484" s="6"/>
      <c r="P484" s="6"/>
      <c r="Q484" s="6"/>
      <c r="R484" s="6"/>
      <c r="S484" s="6"/>
      <c r="T484" s="6"/>
      <c r="U484" s="6"/>
      <c r="V484" s="6"/>
      <c r="W484" s="6"/>
      <c r="X484" s="6"/>
      <c r="Y484" s="6"/>
      <c r="Z484" s="6"/>
      <c r="AA484" s="62">
        <v>2014</v>
      </c>
      <c r="AB484" s="6"/>
      <c r="AC484" s="6"/>
      <c r="AD484" s="43"/>
      <c r="AE484" s="6" t="s">
        <v>77</v>
      </c>
    </row>
    <row r="485" spans="1:31" s="2" customFormat="1" ht="15" hidden="1">
      <c r="A485" s="6">
        <v>309</v>
      </c>
      <c r="B485" s="6" t="s">
        <v>79</v>
      </c>
      <c r="C485" s="16">
        <v>33105</v>
      </c>
      <c r="D485" s="28">
        <v>33100008</v>
      </c>
      <c r="E485" s="77" t="s">
        <v>295</v>
      </c>
      <c r="F485" s="71">
        <f aca="true" t="shared" si="147" ref="F485">+I485*K485</f>
        <v>1846</v>
      </c>
      <c r="G485" s="47">
        <f aca="true" t="shared" si="148" ref="G485">+F485</f>
        <v>1846</v>
      </c>
      <c r="H485" s="47">
        <f aca="true" t="shared" si="149" ref="H485">+F485</f>
        <v>1846</v>
      </c>
      <c r="I485" s="6">
        <v>1</v>
      </c>
      <c r="J485" s="45">
        <v>1500000</v>
      </c>
      <c r="K485" s="45">
        <v>1846</v>
      </c>
      <c r="L485" s="6" t="s">
        <v>520</v>
      </c>
      <c r="M485" s="6" t="s">
        <v>2</v>
      </c>
      <c r="N485" s="6">
        <v>9</v>
      </c>
      <c r="O485" s="6"/>
      <c r="P485" s="6"/>
      <c r="Q485" s="6"/>
      <c r="R485" s="6"/>
      <c r="S485" s="6"/>
      <c r="T485" s="6"/>
      <c r="U485" s="6"/>
      <c r="V485" s="6"/>
      <c r="W485" s="6"/>
      <c r="X485" s="6"/>
      <c r="Y485" s="6"/>
      <c r="Z485" s="6"/>
      <c r="AA485" s="62">
        <v>2014</v>
      </c>
      <c r="AB485" s="6"/>
      <c r="AC485" s="6"/>
      <c r="AD485" s="43"/>
      <c r="AE485" s="6" t="s">
        <v>77</v>
      </c>
    </row>
    <row r="486" spans="1:31" s="2" customFormat="1" ht="15">
      <c r="A486" s="6"/>
      <c r="B486" s="6"/>
      <c r="C486" s="16"/>
      <c r="D486" s="16"/>
      <c r="E486" s="80" t="s">
        <v>736</v>
      </c>
      <c r="F486" s="70">
        <f>SUM(F485)</f>
        <v>1846</v>
      </c>
      <c r="G486" s="50">
        <f aca="true" t="shared" si="150" ref="G486:H486">SUM(G485)</f>
        <v>1846</v>
      </c>
      <c r="H486" s="50">
        <f t="shared" si="150"/>
        <v>1846</v>
      </c>
      <c r="I486" s="6"/>
      <c r="J486" s="45"/>
      <c r="K486" s="45"/>
      <c r="L486" s="6"/>
      <c r="M486" s="6" t="s">
        <v>2</v>
      </c>
      <c r="N486" s="6">
        <v>9</v>
      </c>
      <c r="O486" s="6"/>
      <c r="P486" s="6"/>
      <c r="Q486" s="84"/>
      <c r="R486" s="6"/>
      <c r="S486" s="6"/>
      <c r="T486" s="6"/>
      <c r="U486" s="6"/>
      <c r="V486" s="6"/>
      <c r="W486" s="6"/>
      <c r="X486" s="6"/>
      <c r="Y486" s="6"/>
      <c r="Z486" s="6"/>
      <c r="AA486" s="62">
        <v>2014</v>
      </c>
      <c r="AB486" s="6"/>
      <c r="AC486" s="6"/>
      <c r="AD486" s="43"/>
      <c r="AE486" s="6" t="s">
        <v>76</v>
      </c>
    </row>
    <row r="487" spans="1:31" s="2" customFormat="1" ht="15" hidden="1">
      <c r="A487" s="6"/>
      <c r="B487" s="6"/>
      <c r="C487" s="16"/>
      <c r="D487" s="16"/>
      <c r="E487" s="85"/>
      <c r="F487" s="71"/>
      <c r="G487" s="47"/>
      <c r="H487" s="47"/>
      <c r="I487" s="6"/>
      <c r="J487" s="45"/>
      <c r="K487" s="45"/>
      <c r="L487" s="6"/>
      <c r="M487" s="6" t="s">
        <v>2</v>
      </c>
      <c r="N487" s="6">
        <v>9</v>
      </c>
      <c r="O487" s="6"/>
      <c r="P487" s="6"/>
      <c r="Q487" s="6"/>
      <c r="R487" s="6"/>
      <c r="S487" s="6"/>
      <c r="T487" s="6"/>
      <c r="U487" s="6"/>
      <c r="V487" s="6"/>
      <c r="W487" s="6"/>
      <c r="X487" s="6"/>
      <c r="Y487" s="6"/>
      <c r="Z487" s="6"/>
      <c r="AA487" s="62">
        <v>2014</v>
      </c>
      <c r="AB487" s="6"/>
      <c r="AC487" s="6"/>
      <c r="AD487" s="43"/>
      <c r="AE487" s="6" t="s">
        <v>77</v>
      </c>
    </row>
    <row r="488" spans="1:31" s="2" customFormat="1" ht="30" hidden="1">
      <c r="A488" s="6">
        <v>310</v>
      </c>
      <c r="B488" s="6" t="s">
        <v>79</v>
      </c>
      <c r="C488" s="16">
        <v>33303</v>
      </c>
      <c r="D488" s="28">
        <v>33300005</v>
      </c>
      <c r="E488" s="77" t="s">
        <v>87</v>
      </c>
      <c r="F488" s="71">
        <f aca="true" t="shared" si="151" ref="F488">+I488*K488</f>
        <v>69474</v>
      </c>
      <c r="G488" s="47">
        <f aca="true" t="shared" si="152" ref="G488">+F488</f>
        <v>69474</v>
      </c>
      <c r="H488" s="47">
        <f aca="true" t="shared" si="153" ref="H488">+F488</f>
        <v>69474</v>
      </c>
      <c r="I488" s="6">
        <v>1</v>
      </c>
      <c r="J488" s="45">
        <v>170000</v>
      </c>
      <c r="K488" s="45">
        <v>69474</v>
      </c>
      <c r="L488" s="6" t="s">
        <v>520</v>
      </c>
      <c r="M488" s="6" t="s">
        <v>2</v>
      </c>
      <c r="N488" s="6">
        <v>9</v>
      </c>
      <c r="O488" s="6"/>
      <c r="P488" s="6"/>
      <c r="Q488" s="6"/>
      <c r="R488" s="6"/>
      <c r="S488" s="6"/>
      <c r="T488" s="6"/>
      <c r="U488" s="6"/>
      <c r="V488" s="6"/>
      <c r="W488" s="6"/>
      <c r="X488" s="6"/>
      <c r="Y488" s="6"/>
      <c r="Z488" s="6"/>
      <c r="AA488" s="62">
        <v>2014</v>
      </c>
      <c r="AB488" s="6"/>
      <c r="AC488" s="6"/>
      <c r="AD488" s="43"/>
      <c r="AE488" s="6" t="s">
        <v>77</v>
      </c>
    </row>
    <row r="489" spans="1:31" s="2" customFormat="1" ht="31.5">
      <c r="A489" s="6"/>
      <c r="B489" s="6"/>
      <c r="C489" s="16"/>
      <c r="D489" s="16"/>
      <c r="E489" s="80" t="s">
        <v>737</v>
      </c>
      <c r="F489" s="70">
        <f>SUM(F488)</f>
        <v>69474</v>
      </c>
      <c r="G489" s="50">
        <f aca="true" t="shared" si="154" ref="G489:H489">SUM(G488)</f>
        <v>69474</v>
      </c>
      <c r="H489" s="50">
        <f t="shared" si="154"/>
        <v>69474</v>
      </c>
      <c r="I489" s="6"/>
      <c r="J489" s="45"/>
      <c r="K489" s="45"/>
      <c r="L489" s="6"/>
      <c r="M489" s="6" t="s">
        <v>2</v>
      </c>
      <c r="N489" s="6">
        <v>9</v>
      </c>
      <c r="O489" s="6"/>
      <c r="P489" s="6"/>
      <c r="Q489" s="6"/>
      <c r="R489" s="6"/>
      <c r="S489" s="6"/>
      <c r="T489" s="84"/>
      <c r="U489" s="84"/>
      <c r="V489" s="84"/>
      <c r="W489" s="6"/>
      <c r="X489" s="6"/>
      <c r="Y489" s="6"/>
      <c r="Z489" s="6"/>
      <c r="AA489" s="62">
        <v>2014</v>
      </c>
      <c r="AB489" s="6"/>
      <c r="AC489" s="6"/>
      <c r="AD489" s="43"/>
      <c r="AE489" s="6" t="s">
        <v>76</v>
      </c>
    </row>
    <row r="490" spans="1:31" s="2" customFormat="1" ht="15" hidden="1">
      <c r="A490" s="6"/>
      <c r="B490" s="6"/>
      <c r="C490" s="16"/>
      <c r="D490" s="16"/>
      <c r="E490" s="85"/>
      <c r="F490" s="71"/>
      <c r="G490" s="47"/>
      <c r="H490" s="47"/>
      <c r="I490" s="6"/>
      <c r="J490" s="45"/>
      <c r="K490" s="45"/>
      <c r="L490" s="6"/>
      <c r="M490" s="6" t="s">
        <v>2</v>
      </c>
      <c r="N490" s="6">
        <v>9</v>
      </c>
      <c r="O490" s="6"/>
      <c r="P490" s="6"/>
      <c r="Q490" s="6"/>
      <c r="R490" s="6"/>
      <c r="S490" s="6"/>
      <c r="T490" s="6"/>
      <c r="U490" s="6"/>
      <c r="V490" s="6"/>
      <c r="W490" s="6"/>
      <c r="X490" s="6"/>
      <c r="Y490" s="6"/>
      <c r="Z490" s="6"/>
      <c r="AA490" s="62">
        <v>2014</v>
      </c>
      <c r="AB490" s="6"/>
      <c r="AC490" s="6"/>
      <c r="AD490" s="43"/>
      <c r="AE490" s="6" t="s">
        <v>77</v>
      </c>
    </row>
    <row r="491" spans="1:31" s="5" customFormat="1" ht="30" hidden="1">
      <c r="A491" s="6">
        <v>311</v>
      </c>
      <c r="B491" s="6" t="s">
        <v>79</v>
      </c>
      <c r="C491" s="16">
        <v>33401</v>
      </c>
      <c r="D491" s="31">
        <v>33400001</v>
      </c>
      <c r="E491" s="87" t="s">
        <v>371</v>
      </c>
      <c r="F491" s="71">
        <f aca="true" t="shared" si="155" ref="F491">+I491*K491</f>
        <v>238567</v>
      </c>
      <c r="G491" s="47">
        <f aca="true" t="shared" si="156" ref="G491">+F491</f>
        <v>238567</v>
      </c>
      <c r="H491" s="47">
        <f aca="true" t="shared" si="157" ref="H491">+F491</f>
        <v>238567</v>
      </c>
      <c r="I491" s="6">
        <v>1</v>
      </c>
      <c r="J491" s="45">
        <v>517520</v>
      </c>
      <c r="K491" s="45">
        <v>238567</v>
      </c>
      <c r="L491" s="6" t="s">
        <v>520</v>
      </c>
      <c r="M491" s="6" t="s">
        <v>2</v>
      </c>
      <c r="N491" s="6">
        <v>9</v>
      </c>
      <c r="O491" s="6"/>
      <c r="P491" s="6"/>
      <c r="Q491" s="6"/>
      <c r="R491" s="6"/>
      <c r="S491" s="6"/>
      <c r="T491" s="6"/>
      <c r="U491" s="6"/>
      <c r="V491" s="6"/>
      <c r="W491" s="6"/>
      <c r="X491" s="6"/>
      <c r="Y491" s="6"/>
      <c r="Z491" s="6"/>
      <c r="AA491" s="62">
        <v>2014</v>
      </c>
      <c r="AB491" s="6"/>
      <c r="AC491" s="6"/>
      <c r="AD491" s="43"/>
      <c r="AE491" s="6" t="s">
        <v>77</v>
      </c>
    </row>
    <row r="492" spans="1:31" s="2" customFormat="1" ht="15">
      <c r="A492" s="6"/>
      <c r="B492" s="6"/>
      <c r="C492" s="16"/>
      <c r="D492" s="16"/>
      <c r="E492" s="80" t="s">
        <v>738</v>
      </c>
      <c r="F492" s="70">
        <f>SUM(F491:F491)</f>
        <v>238567</v>
      </c>
      <c r="G492" s="50">
        <f>SUM(G491:G491)</f>
        <v>238567</v>
      </c>
      <c r="H492" s="50">
        <f>SUM(H491:H491)</f>
        <v>238567</v>
      </c>
      <c r="I492" s="6"/>
      <c r="J492" s="45"/>
      <c r="K492" s="45"/>
      <c r="L492" s="6"/>
      <c r="M492" s="6" t="s">
        <v>2</v>
      </c>
      <c r="N492" s="6">
        <v>9</v>
      </c>
      <c r="O492" s="6"/>
      <c r="P492" s="6"/>
      <c r="Q492" s="6"/>
      <c r="R492" s="6"/>
      <c r="S492" s="6"/>
      <c r="T492" s="84"/>
      <c r="U492" s="84"/>
      <c r="V492" s="84"/>
      <c r="W492" s="6"/>
      <c r="X492" s="6"/>
      <c r="Y492" s="6"/>
      <c r="Z492" s="6"/>
      <c r="AA492" s="62">
        <v>2014</v>
      </c>
      <c r="AB492" s="6"/>
      <c r="AC492" s="6"/>
      <c r="AD492" s="43"/>
      <c r="AE492" s="6" t="s">
        <v>76</v>
      </c>
    </row>
    <row r="493" spans="1:31" s="2" customFormat="1" ht="15" hidden="1">
      <c r="A493" s="6"/>
      <c r="B493" s="6"/>
      <c r="C493" s="16"/>
      <c r="D493" s="16"/>
      <c r="E493" s="85"/>
      <c r="F493" s="71"/>
      <c r="G493" s="47"/>
      <c r="H493" s="47"/>
      <c r="I493" s="6"/>
      <c r="J493" s="45"/>
      <c r="K493" s="45"/>
      <c r="L493" s="6"/>
      <c r="M493" s="6" t="s">
        <v>2</v>
      </c>
      <c r="N493" s="6">
        <v>9</v>
      </c>
      <c r="O493" s="6"/>
      <c r="P493" s="6"/>
      <c r="Q493" s="6"/>
      <c r="R493" s="6"/>
      <c r="S493" s="6"/>
      <c r="T493" s="6"/>
      <c r="U493" s="6"/>
      <c r="V493" s="6"/>
      <c r="W493" s="6"/>
      <c r="X493" s="6"/>
      <c r="Y493" s="6"/>
      <c r="Z493" s="6"/>
      <c r="AA493" s="62">
        <v>2014</v>
      </c>
      <c r="AB493" s="6"/>
      <c r="AC493" s="6"/>
      <c r="AD493" s="43"/>
      <c r="AE493" s="6" t="s">
        <v>77</v>
      </c>
    </row>
    <row r="494" spans="1:31" s="5" customFormat="1" ht="15" hidden="1">
      <c r="A494" s="6">
        <v>312</v>
      </c>
      <c r="B494" s="6" t="s">
        <v>79</v>
      </c>
      <c r="C494" s="16">
        <v>33602</v>
      </c>
      <c r="D494" s="32">
        <v>33602009</v>
      </c>
      <c r="E494" s="87" t="s">
        <v>32</v>
      </c>
      <c r="F494" s="71">
        <f aca="true" t="shared" si="158" ref="F494:F496">+I494*K494</f>
        <v>1159751</v>
      </c>
      <c r="G494" s="47">
        <f aca="true" t="shared" si="159" ref="G494:G496">+F494</f>
        <v>1159751</v>
      </c>
      <c r="H494" s="47">
        <f aca="true" t="shared" si="160" ref="H494:H496">+F494</f>
        <v>1159751</v>
      </c>
      <c r="I494" s="6">
        <v>1</v>
      </c>
      <c r="J494" s="45">
        <f>2500000*0.75</f>
        <v>1875000</v>
      </c>
      <c r="K494" s="45">
        <v>1159751</v>
      </c>
      <c r="L494" s="6" t="s">
        <v>520</v>
      </c>
      <c r="M494" s="6" t="s">
        <v>2</v>
      </c>
      <c r="N494" s="6">
        <v>9</v>
      </c>
      <c r="O494" s="6"/>
      <c r="P494" s="6"/>
      <c r="Q494" s="6"/>
      <c r="R494" s="6"/>
      <c r="S494" s="6"/>
      <c r="T494" s="6"/>
      <c r="U494" s="6"/>
      <c r="V494" s="6"/>
      <c r="W494" s="6"/>
      <c r="X494" s="6"/>
      <c r="Y494" s="6"/>
      <c r="Z494" s="6"/>
      <c r="AA494" s="62">
        <v>2014</v>
      </c>
      <c r="AB494" s="6"/>
      <c r="AC494" s="6"/>
      <c r="AD494" s="43"/>
      <c r="AE494" s="6" t="s">
        <v>77</v>
      </c>
    </row>
    <row r="495" spans="1:31" s="5" customFormat="1" ht="15" hidden="1">
      <c r="A495" s="6">
        <v>313</v>
      </c>
      <c r="B495" s="6" t="s">
        <v>79</v>
      </c>
      <c r="C495" s="16">
        <v>33602</v>
      </c>
      <c r="D495" s="32">
        <v>33602011</v>
      </c>
      <c r="E495" s="87" t="s">
        <v>360</v>
      </c>
      <c r="F495" s="71">
        <f t="shared" si="158"/>
        <v>380299</v>
      </c>
      <c r="G495" s="47">
        <f t="shared" si="159"/>
        <v>380299</v>
      </c>
      <c r="H495" s="47">
        <f t="shared" si="160"/>
        <v>380299</v>
      </c>
      <c r="I495" s="6">
        <v>1</v>
      </c>
      <c r="J495" s="45">
        <f>700000*0.75</f>
        <v>525000</v>
      </c>
      <c r="K495" s="45">
        <v>380299</v>
      </c>
      <c r="L495" s="6" t="s">
        <v>520</v>
      </c>
      <c r="M495" s="6" t="s">
        <v>2</v>
      </c>
      <c r="N495" s="6">
        <v>9</v>
      </c>
      <c r="O495" s="6"/>
      <c r="P495" s="6"/>
      <c r="Q495" s="6"/>
      <c r="R495" s="6"/>
      <c r="S495" s="6"/>
      <c r="T495" s="6"/>
      <c r="U495" s="6"/>
      <c r="V495" s="6"/>
      <c r="W495" s="6"/>
      <c r="X495" s="6"/>
      <c r="Y495" s="6"/>
      <c r="Z495" s="6"/>
      <c r="AA495" s="62">
        <v>2014</v>
      </c>
      <c r="AB495" s="6"/>
      <c r="AC495" s="6"/>
      <c r="AD495" s="43"/>
      <c r="AE495" s="6" t="s">
        <v>77</v>
      </c>
    </row>
    <row r="496" spans="1:31" s="5" customFormat="1" ht="15" hidden="1">
      <c r="A496" s="6">
        <v>314</v>
      </c>
      <c r="B496" s="6" t="s">
        <v>79</v>
      </c>
      <c r="C496" s="16">
        <v>33602</v>
      </c>
      <c r="D496" s="32">
        <v>33602008</v>
      </c>
      <c r="E496" s="87" t="s">
        <v>361</v>
      </c>
      <c r="F496" s="71">
        <f t="shared" si="158"/>
        <v>60306</v>
      </c>
      <c r="G496" s="47">
        <f t="shared" si="159"/>
        <v>60306</v>
      </c>
      <c r="H496" s="47">
        <f t="shared" si="160"/>
        <v>60306</v>
      </c>
      <c r="I496" s="6">
        <v>1</v>
      </c>
      <c r="J496" s="45">
        <v>37545.2</v>
      </c>
      <c r="K496" s="45">
        <v>60306</v>
      </c>
      <c r="L496" s="6" t="s">
        <v>520</v>
      </c>
      <c r="M496" s="6" t="s">
        <v>2</v>
      </c>
      <c r="N496" s="6">
        <v>9</v>
      </c>
      <c r="O496" s="6"/>
      <c r="P496" s="6"/>
      <c r="Q496" s="6"/>
      <c r="R496" s="6"/>
      <c r="S496" s="6"/>
      <c r="T496" s="6"/>
      <c r="U496" s="6"/>
      <c r="V496" s="6"/>
      <c r="W496" s="6"/>
      <c r="X496" s="6"/>
      <c r="Y496" s="6"/>
      <c r="Z496" s="6"/>
      <c r="AA496" s="62">
        <v>2014</v>
      </c>
      <c r="AB496" s="6"/>
      <c r="AC496" s="6"/>
      <c r="AD496" s="43"/>
      <c r="AE496" s="6" t="s">
        <v>77</v>
      </c>
    </row>
    <row r="497" spans="1:31" s="2" customFormat="1" ht="15">
      <c r="A497" s="6"/>
      <c r="B497" s="6"/>
      <c r="C497" s="16"/>
      <c r="D497" s="16"/>
      <c r="E497" s="80" t="s">
        <v>739</v>
      </c>
      <c r="F497" s="70">
        <f>SUM(F494:F496)</f>
        <v>1600356</v>
      </c>
      <c r="G497" s="50">
        <f aca="true" t="shared" si="161" ref="G497:H497">SUM(G494:G496)</f>
        <v>1600356</v>
      </c>
      <c r="H497" s="50">
        <f t="shared" si="161"/>
        <v>1600356</v>
      </c>
      <c r="I497" s="6"/>
      <c r="J497" s="45"/>
      <c r="K497" s="45"/>
      <c r="L497" s="6"/>
      <c r="M497" s="6" t="s">
        <v>2</v>
      </c>
      <c r="N497" s="6">
        <v>9</v>
      </c>
      <c r="O497" s="84"/>
      <c r="P497" s="84"/>
      <c r="Q497" s="6"/>
      <c r="R497" s="6"/>
      <c r="S497" s="6"/>
      <c r="T497" s="6"/>
      <c r="U497" s="6"/>
      <c r="V497" s="6"/>
      <c r="W497" s="6"/>
      <c r="X497" s="6"/>
      <c r="Y497" s="6"/>
      <c r="Z497" s="6"/>
      <c r="AA497" s="62">
        <v>2014</v>
      </c>
      <c r="AB497" s="6"/>
      <c r="AC497" s="6"/>
      <c r="AD497" s="43"/>
      <c r="AE497" s="6" t="s">
        <v>77</v>
      </c>
    </row>
    <row r="498" spans="1:31" s="2" customFormat="1" ht="15" hidden="1">
      <c r="A498" s="6"/>
      <c r="B498" s="6"/>
      <c r="C498" s="16"/>
      <c r="D498" s="16"/>
      <c r="E498" s="85"/>
      <c r="F498" s="71"/>
      <c r="G498" s="47"/>
      <c r="H498" s="47"/>
      <c r="I498" s="6"/>
      <c r="J498" s="45"/>
      <c r="K498" s="45"/>
      <c r="L498" s="6"/>
      <c r="M498" s="6" t="s">
        <v>2</v>
      </c>
      <c r="N498" s="6">
        <v>9</v>
      </c>
      <c r="O498" s="6"/>
      <c r="P498" s="6"/>
      <c r="Q498" s="6"/>
      <c r="R498" s="6"/>
      <c r="S498" s="6"/>
      <c r="T498" s="6"/>
      <c r="U498" s="6"/>
      <c r="V498" s="6"/>
      <c r="W498" s="6"/>
      <c r="X498" s="6"/>
      <c r="Y498" s="6"/>
      <c r="Z498" s="6"/>
      <c r="AA498" s="62">
        <v>2014</v>
      </c>
      <c r="AB498" s="6"/>
      <c r="AC498" s="6"/>
      <c r="AD498" s="43"/>
      <c r="AE498" s="6" t="s">
        <v>77</v>
      </c>
    </row>
    <row r="499" spans="1:31" s="5" customFormat="1" ht="45" hidden="1">
      <c r="A499" s="6">
        <v>315</v>
      </c>
      <c r="B499" s="6" t="s">
        <v>79</v>
      </c>
      <c r="C499" s="16">
        <v>33605</v>
      </c>
      <c r="D499" s="32">
        <v>33600003</v>
      </c>
      <c r="E499" s="79" t="s">
        <v>506</v>
      </c>
      <c r="F499" s="71">
        <f aca="true" t="shared" si="162" ref="F499">+I499*K499</f>
        <v>73872</v>
      </c>
      <c r="G499" s="47">
        <f aca="true" t="shared" si="163" ref="G499">+F499</f>
        <v>73872</v>
      </c>
      <c r="H499" s="47">
        <f aca="true" t="shared" si="164" ref="H499">+F499</f>
        <v>73872</v>
      </c>
      <c r="I499" s="6">
        <v>1</v>
      </c>
      <c r="J499" s="45">
        <v>40</v>
      </c>
      <c r="K499" s="45">
        <v>73872</v>
      </c>
      <c r="L499" s="6" t="s">
        <v>520</v>
      </c>
      <c r="M499" s="6" t="s">
        <v>2</v>
      </c>
      <c r="N499" s="6">
        <v>9</v>
      </c>
      <c r="O499" s="6"/>
      <c r="P499" s="6"/>
      <c r="Q499" s="6"/>
      <c r="R499" s="6"/>
      <c r="S499" s="6"/>
      <c r="T499" s="6"/>
      <c r="U499" s="6"/>
      <c r="V499" s="6"/>
      <c r="W499" s="6"/>
      <c r="X499" s="6"/>
      <c r="Y499" s="6"/>
      <c r="Z499" s="6"/>
      <c r="AA499" s="62">
        <v>2014</v>
      </c>
      <c r="AB499" s="6"/>
      <c r="AC499" s="6"/>
      <c r="AD499" s="43"/>
      <c r="AE499" s="6" t="s">
        <v>77</v>
      </c>
    </row>
    <row r="500" spans="1:31" s="2" customFormat="1" ht="31.5">
      <c r="A500" s="6"/>
      <c r="B500" s="6"/>
      <c r="C500" s="16"/>
      <c r="D500" s="16"/>
      <c r="E500" s="80" t="s">
        <v>740</v>
      </c>
      <c r="F500" s="70">
        <f>SUM(F499:F499)</f>
        <v>73872</v>
      </c>
      <c r="G500" s="50">
        <f>SUM(G499:G499)</f>
        <v>73872</v>
      </c>
      <c r="H500" s="50">
        <f>SUM(H499:H499)</f>
        <v>73872</v>
      </c>
      <c r="I500" s="6"/>
      <c r="J500" s="45"/>
      <c r="K500" s="45"/>
      <c r="L500" s="6"/>
      <c r="M500" s="6" t="s">
        <v>2</v>
      </c>
      <c r="N500" s="6">
        <v>9</v>
      </c>
      <c r="O500" s="6"/>
      <c r="P500" s="6"/>
      <c r="Q500" s="84"/>
      <c r="R500" s="6"/>
      <c r="S500" s="6"/>
      <c r="T500" s="6"/>
      <c r="U500" s="6"/>
      <c r="V500" s="6"/>
      <c r="W500" s="6"/>
      <c r="X500" s="6"/>
      <c r="Y500" s="6"/>
      <c r="Z500" s="6"/>
      <c r="AA500" s="62">
        <v>2014</v>
      </c>
      <c r="AB500" s="6"/>
      <c r="AC500" s="6"/>
      <c r="AD500" s="43"/>
      <c r="AE500" s="6" t="s">
        <v>76</v>
      </c>
    </row>
    <row r="501" spans="1:31" s="2" customFormat="1" ht="15" hidden="1">
      <c r="A501" s="6"/>
      <c r="B501" s="6"/>
      <c r="C501" s="16"/>
      <c r="D501" s="16"/>
      <c r="E501" s="85"/>
      <c r="F501" s="71"/>
      <c r="G501" s="47"/>
      <c r="H501" s="47"/>
      <c r="I501" s="6"/>
      <c r="J501" s="45"/>
      <c r="K501" s="45"/>
      <c r="L501" s="6"/>
      <c r="M501" s="6" t="s">
        <v>2</v>
      </c>
      <c r="N501" s="6">
        <v>9</v>
      </c>
      <c r="O501" s="6"/>
      <c r="P501" s="6"/>
      <c r="Q501" s="6"/>
      <c r="R501" s="6"/>
      <c r="S501" s="6"/>
      <c r="T501" s="6"/>
      <c r="U501" s="6"/>
      <c r="V501" s="6"/>
      <c r="W501" s="6"/>
      <c r="X501" s="6"/>
      <c r="Y501" s="6"/>
      <c r="Z501" s="6"/>
      <c r="AA501" s="62">
        <v>2014</v>
      </c>
      <c r="AB501" s="6"/>
      <c r="AC501" s="6"/>
      <c r="AD501" s="43"/>
      <c r="AE501" s="6" t="s">
        <v>77</v>
      </c>
    </row>
    <row r="502" spans="1:31" s="5" customFormat="1" ht="30" hidden="1">
      <c r="A502" s="6">
        <v>316</v>
      </c>
      <c r="B502" s="6" t="s">
        <v>79</v>
      </c>
      <c r="C502" s="16">
        <v>33901</v>
      </c>
      <c r="D502" s="24">
        <v>33900001</v>
      </c>
      <c r="E502" s="79" t="s">
        <v>507</v>
      </c>
      <c r="F502" s="71">
        <f aca="true" t="shared" si="165" ref="F502">+I502*K502</f>
        <v>3403</v>
      </c>
      <c r="G502" s="47">
        <f aca="true" t="shared" si="166" ref="G502">+F502</f>
        <v>3403</v>
      </c>
      <c r="H502" s="47">
        <f aca="true" t="shared" si="167" ref="H502">+F502</f>
        <v>3403</v>
      </c>
      <c r="I502" s="6">
        <v>1</v>
      </c>
      <c r="J502" s="45">
        <v>40</v>
      </c>
      <c r="K502" s="45">
        <v>3403</v>
      </c>
      <c r="L502" s="6" t="s">
        <v>520</v>
      </c>
      <c r="M502" s="6" t="s">
        <v>2</v>
      </c>
      <c r="N502" s="6">
        <v>9</v>
      </c>
      <c r="O502" s="6"/>
      <c r="P502" s="6"/>
      <c r="Q502" s="6"/>
      <c r="R502" s="6"/>
      <c r="S502" s="6"/>
      <c r="T502" s="6"/>
      <c r="U502" s="6"/>
      <c r="V502" s="6"/>
      <c r="W502" s="6"/>
      <c r="X502" s="6"/>
      <c r="Y502" s="6"/>
      <c r="Z502" s="6"/>
      <c r="AA502" s="62">
        <v>2014</v>
      </c>
      <c r="AB502" s="6"/>
      <c r="AC502" s="6"/>
      <c r="AD502" s="43"/>
      <c r="AE502" s="6" t="s">
        <v>77</v>
      </c>
    </row>
    <row r="503" spans="1:31" s="2" customFormat="1" ht="31.5">
      <c r="A503" s="6"/>
      <c r="B503" s="6"/>
      <c r="C503" s="16"/>
      <c r="D503" s="16"/>
      <c r="E503" s="80" t="s">
        <v>741</v>
      </c>
      <c r="F503" s="70">
        <f>SUM(F502:F502)</f>
        <v>3403</v>
      </c>
      <c r="G503" s="50">
        <f>SUM(G502:G502)</f>
        <v>3403</v>
      </c>
      <c r="H503" s="50">
        <f>SUM(H502:H502)</f>
        <v>3403</v>
      </c>
      <c r="I503" s="6"/>
      <c r="J503" s="45"/>
      <c r="K503" s="45"/>
      <c r="L503" s="6"/>
      <c r="M503" s="6" t="s">
        <v>2</v>
      </c>
      <c r="N503" s="6">
        <v>9</v>
      </c>
      <c r="O503" s="6"/>
      <c r="P503" s="6"/>
      <c r="Q503" s="6"/>
      <c r="R503" s="84"/>
      <c r="S503" s="6"/>
      <c r="T503" s="6"/>
      <c r="U503" s="6"/>
      <c r="V503" s="6"/>
      <c r="W503" s="6"/>
      <c r="X503" s="6"/>
      <c r="Y503" s="6"/>
      <c r="Z503" s="6"/>
      <c r="AA503" s="62">
        <v>2014</v>
      </c>
      <c r="AB503" s="6"/>
      <c r="AC503" s="6"/>
      <c r="AD503" s="43"/>
      <c r="AE503" s="6" t="s">
        <v>76</v>
      </c>
    </row>
    <row r="504" spans="1:31" s="2" customFormat="1" ht="15" hidden="1">
      <c r="A504" s="6"/>
      <c r="B504" s="6"/>
      <c r="C504" s="16"/>
      <c r="D504" s="16"/>
      <c r="E504" s="78"/>
      <c r="F504" s="71"/>
      <c r="G504" s="47"/>
      <c r="H504" s="47"/>
      <c r="I504" s="6"/>
      <c r="J504" s="45"/>
      <c r="K504" s="45"/>
      <c r="L504" s="6"/>
      <c r="M504" s="6" t="s">
        <v>2</v>
      </c>
      <c r="N504" s="6">
        <v>9</v>
      </c>
      <c r="O504" s="6"/>
      <c r="P504" s="6"/>
      <c r="Q504" s="6"/>
      <c r="R504" s="6"/>
      <c r="S504" s="6"/>
      <c r="T504" s="6"/>
      <c r="U504" s="6"/>
      <c r="V504" s="6"/>
      <c r="W504" s="6"/>
      <c r="X504" s="6"/>
      <c r="Y504" s="6"/>
      <c r="Z504" s="6"/>
      <c r="AA504" s="62">
        <v>2014</v>
      </c>
      <c r="AB504" s="6"/>
      <c r="AC504" s="6"/>
      <c r="AD504" s="43"/>
      <c r="AE504" s="6" t="s">
        <v>77</v>
      </c>
    </row>
    <row r="505" spans="1:31" s="5" customFormat="1" ht="15" hidden="1">
      <c r="A505" s="6">
        <v>317</v>
      </c>
      <c r="B505" s="6" t="s">
        <v>79</v>
      </c>
      <c r="C505" s="14">
        <v>33903</v>
      </c>
      <c r="D505" s="21">
        <v>33900012</v>
      </c>
      <c r="E505" s="79" t="s">
        <v>89</v>
      </c>
      <c r="F505" s="71">
        <f aca="true" t="shared" si="168" ref="F505">+I505*K505</f>
        <v>22609533</v>
      </c>
      <c r="G505" s="47">
        <f aca="true" t="shared" si="169" ref="G505">+F505</f>
        <v>22609533</v>
      </c>
      <c r="H505" s="47">
        <f aca="true" t="shared" si="170" ref="H505">+F505</f>
        <v>22609533</v>
      </c>
      <c r="I505" s="6">
        <v>1</v>
      </c>
      <c r="J505" s="45">
        <v>15000</v>
      </c>
      <c r="K505" s="45">
        <v>22609533</v>
      </c>
      <c r="L505" s="6" t="s">
        <v>520</v>
      </c>
      <c r="M505" s="6" t="s">
        <v>2</v>
      </c>
      <c r="N505" s="6">
        <v>9</v>
      </c>
      <c r="O505" s="6"/>
      <c r="P505" s="6"/>
      <c r="Q505" s="6"/>
      <c r="R505" s="6"/>
      <c r="S505" s="6"/>
      <c r="T505" s="6"/>
      <c r="U505" s="6"/>
      <c r="V505" s="6"/>
      <c r="W505" s="6"/>
      <c r="X505" s="6"/>
      <c r="Y505" s="6"/>
      <c r="Z505" s="6"/>
      <c r="AA505" s="62">
        <v>2014</v>
      </c>
      <c r="AB505" s="6"/>
      <c r="AC505" s="6"/>
      <c r="AD505" s="43"/>
      <c r="AE505" s="6" t="s">
        <v>77</v>
      </c>
    </row>
    <row r="506" spans="1:31" s="2" customFormat="1" ht="15">
      <c r="A506" s="6"/>
      <c r="B506" s="6"/>
      <c r="C506" s="16"/>
      <c r="D506" s="16"/>
      <c r="E506" s="80" t="s">
        <v>742</v>
      </c>
      <c r="F506" s="70">
        <f>SUM(F505:F505)</f>
        <v>22609533</v>
      </c>
      <c r="G506" s="50">
        <f>SUM(G505:G505)</f>
        <v>22609533</v>
      </c>
      <c r="H506" s="50">
        <f>SUM(H505:H505)</f>
        <v>22609533</v>
      </c>
      <c r="I506" s="6"/>
      <c r="J506" s="45"/>
      <c r="K506" s="45"/>
      <c r="L506" s="6"/>
      <c r="M506" s="6" t="s">
        <v>2</v>
      </c>
      <c r="N506" s="6">
        <v>9</v>
      </c>
      <c r="O506" s="6"/>
      <c r="P506" s="6"/>
      <c r="Q506" s="6"/>
      <c r="R506" s="6"/>
      <c r="S506" s="6"/>
      <c r="T506" s="84"/>
      <c r="U506" s="84"/>
      <c r="V506" s="84"/>
      <c r="W506" s="84"/>
      <c r="X506" s="6"/>
      <c r="Y506" s="6"/>
      <c r="Z506" s="6"/>
      <c r="AA506" s="62">
        <v>2014</v>
      </c>
      <c r="AB506" s="6"/>
      <c r="AC506" s="6"/>
      <c r="AD506" s="43"/>
      <c r="AE506" s="6" t="s">
        <v>77</v>
      </c>
    </row>
    <row r="507" spans="1:31" s="2" customFormat="1" ht="15" hidden="1">
      <c r="A507" s="6"/>
      <c r="B507" s="6"/>
      <c r="C507" s="16"/>
      <c r="D507" s="16"/>
      <c r="E507" s="85"/>
      <c r="F507" s="71"/>
      <c r="G507" s="47"/>
      <c r="H507" s="47"/>
      <c r="I507" s="6"/>
      <c r="J507" s="45"/>
      <c r="K507" s="45"/>
      <c r="L507" s="6"/>
      <c r="M507" s="6" t="s">
        <v>2</v>
      </c>
      <c r="N507" s="6">
        <v>9</v>
      </c>
      <c r="O507" s="6"/>
      <c r="P507" s="6"/>
      <c r="Q507" s="6"/>
      <c r="R507" s="6"/>
      <c r="S507" s="6"/>
      <c r="T507" s="6"/>
      <c r="U507" s="6"/>
      <c r="V507" s="6"/>
      <c r="W507" s="6"/>
      <c r="X507" s="6"/>
      <c r="Y507" s="6"/>
      <c r="Z507" s="6"/>
      <c r="AA507" s="62">
        <v>2014</v>
      </c>
      <c r="AB507" s="6"/>
      <c r="AC507" s="6"/>
      <c r="AD507" s="43"/>
      <c r="AE507" s="6" t="s">
        <v>77</v>
      </c>
    </row>
    <row r="508" spans="1:31" s="2" customFormat="1" ht="15" hidden="1">
      <c r="A508" s="6">
        <v>318</v>
      </c>
      <c r="B508" s="6" t="s">
        <v>79</v>
      </c>
      <c r="C508" s="16">
        <v>34501</v>
      </c>
      <c r="D508" s="20">
        <v>34500002</v>
      </c>
      <c r="E508" s="77" t="s">
        <v>509</v>
      </c>
      <c r="F508" s="71">
        <f aca="true" t="shared" si="171" ref="F508">+I508*K508</f>
        <v>4225455</v>
      </c>
      <c r="G508" s="47">
        <f aca="true" t="shared" si="172" ref="G508">+F508</f>
        <v>4225455</v>
      </c>
      <c r="H508" s="47">
        <f aca="true" t="shared" si="173" ref="H508">+F508</f>
        <v>4225455</v>
      </c>
      <c r="I508" s="6">
        <v>1</v>
      </c>
      <c r="J508" s="45">
        <v>3000000</v>
      </c>
      <c r="K508" s="45">
        <v>4225455</v>
      </c>
      <c r="L508" s="6" t="s">
        <v>520</v>
      </c>
      <c r="M508" s="6" t="s">
        <v>2</v>
      </c>
      <c r="N508" s="6">
        <v>9</v>
      </c>
      <c r="O508" s="6"/>
      <c r="P508" s="6"/>
      <c r="Q508" s="6"/>
      <c r="R508" s="6"/>
      <c r="S508" s="6"/>
      <c r="T508" s="6"/>
      <c r="U508" s="6"/>
      <c r="V508" s="6"/>
      <c r="W508" s="6"/>
      <c r="X508" s="6"/>
      <c r="Y508" s="6"/>
      <c r="Z508" s="6"/>
      <c r="AA508" s="62">
        <v>2014</v>
      </c>
      <c r="AB508" s="6"/>
      <c r="AC508" s="6"/>
      <c r="AD508" s="43"/>
      <c r="AE508" s="6" t="s">
        <v>77</v>
      </c>
    </row>
    <row r="509" spans="1:31" s="2" customFormat="1" ht="31.5">
      <c r="A509" s="6"/>
      <c r="B509" s="6"/>
      <c r="C509" s="16"/>
      <c r="D509" s="16"/>
      <c r="E509" s="80" t="s">
        <v>743</v>
      </c>
      <c r="F509" s="70">
        <f>SUM(F508)</f>
        <v>4225455</v>
      </c>
      <c r="G509" s="50">
        <f aca="true" t="shared" si="174" ref="G509:H509">SUM(G508)</f>
        <v>4225455</v>
      </c>
      <c r="H509" s="50">
        <f t="shared" si="174"/>
        <v>4225455</v>
      </c>
      <c r="I509" s="6"/>
      <c r="J509" s="45"/>
      <c r="K509" s="45"/>
      <c r="L509" s="6"/>
      <c r="M509" s="6" t="s">
        <v>2</v>
      </c>
      <c r="N509" s="6">
        <v>9</v>
      </c>
      <c r="O509" s="84"/>
      <c r="P509" s="84"/>
      <c r="Q509" s="6"/>
      <c r="R509" s="6"/>
      <c r="S509" s="6"/>
      <c r="T509" s="6"/>
      <c r="U509" s="6"/>
      <c r="V509" s="6"/>
      <c r="W509" s="6"/>
      <c r="X509" s="6"/>
      <c r="Y509" s="6"/>
      <c r="Z509" s="6"/>
      <c r="AA509" s="62">
        <v>2014</v>
      </c>
      <c r="AB509" s="6"/>
      <c r="AC509" s="6"/>
      <c r="AD509" s="43"/>
      <c r="AE509" s="6" t="s">
        <v>76</v>
      </c>
    </row>
    <row r="510" spans="1:31" s="2" customFormat="1" ht="15" hidden="1">
      <c r="A510" s="6"/>
      <c r="B510" s="6"/>
      <c r="C510" s="16"/>
      <c r="D510" s="16"/>
      <c r="E510" s="85"/>
      <c r="F510" s="71"/>
      <c r="G510" s="47"/>
      <c r="H510" s="47"/>
      <c r="I510" s="6"/>
      <c r="J510" s="45"/>
      <c r="K510" s="45"/>
      <c r="L510" s="6"/>
      <c r="M510" s="6" t="s">
        <v>2</v>
      </c>
      <c r="N510" s="6">
        <v>9</v>
      </c>
      <c r="O510" s="6"/>
      <c r="P510" s="6"/>
      <c r="Q510" s="6"/>
      <c r="R510" s="6"/>
      <c r="S510" s="6"/>
      <c r="T510" s="6"/>
      <c r="U510" s="6"/>
      <c r="V510" s="6"/>
      <c r="W510" s="6"/>
      <c r="X510" s="6"/>
      <c r="Y510" s="6"/>
      <c r="Z510" s="6"/>
      <c r="AA510" s="62">
        <v>2014</v>
      </c>
      <c r="AB510" s="6"/>
      <c r="AC510" s="6"/>
      <c r="AD510" s="43"/>
      <c r="AE510" s="6" t="s">
        <v>77</v>
      </c>
    </row>
    <row r="511" spans="1:31" s="59" customFormat="1" ht="15" hidden="1">
      <c r="A511" s="6">
        <v>319</v>
      </c>
      <c r="B511" s="6" t="s">
        <v>79</v>
      </c>
      <c r="C511" s="16">
        <v>34701</v>
      </c>
      <c r="D511" s="63">
        <v>34700001</v>
      </c>
      <c r="E511" s="77" t="s">
        <v>525</v>
      </c>
      <c r="F511" s="71">
        <f>+I511*K511</f>
        <v>165880</v>
      </c>
      <c r="G511" s="47">
        <f aca="true" t="shared" si="175" ref="G511">+F511</f>
        <v>165880</v>
      </c>
      <c r="H511" s="47">
        <f aca="true" t="shared" si="176" ref="H511">+F511</f>
        <v>165880</v>
      </c>
      <c r="I511" s="6">
        <v>1</v>
      </c>
      <c r="J511" s="45">
        <v>175000</v>
      </c>
      <c r="K511" s="45">
        <v>165880</v>
      </c>
      <c r="L511" s="6" t="s">
        <v>520</v>
      </c>
      <c r="M511" s="6" t="s">
        <v>2</v>
      </c>
      <c r="N511" s="6">
        <v>9</v>
      </c>
      <c r="O511" s="6"/>
      <c r="P511" s="6"/>
      <c r="Q511" s="6"/>
      <c r="R511" s="6"/>
      <c r="S511" s="6"/>
      <c r="T511" s="6"/>
      <c r="U511" s="6"/>
      <c r="V511" s="6"/>
      <c r="W511" s="6"/>
      <c r="X511" s="6"/>
      <c r="Y511" s="6"/>
      <c r="Z511" s="6"/>
      <c r="AA511" s="62">
        <v>2014</v>
      </c>
      <c r="AB511" s="6"/>
      <c r="AC511" s="6"/>
      <c r="AD511" s="43"/>
      <c r="AE511" s="6" t="s">
        <v>77</v>
      </c>
    </row>
    <row r="512" spans="1:31" s="2" customFormat="1" ht="15">
      <c r="A512" s="6"/>
      <c r="B512" s="6"/>
      <c r="C512" s="16"/>
      <c r="D512" s="16"/>
      <c r="E512" s="80" t="s">
        <v>744</v>
      </c>
      <c r="F512" s="70">
        <f>SUM(F511)</f>
        <v>165880</v>
      </c>
      <c r="G512" s="50">
        <f aca="true" t="shared" si="177" ref="G512:H512">SUM(G511)</f>
        <v>165880</v>
      </c>
      <c r="H512" s="50">
        <f t="shared" si="177"/>
        <v>165880</v>
      </c>
      <c r="I512" s="6"/>
      <c r="J512" s="45"/>
      <c r="K512" s="45"/>
      <c r="L512" s="6"/>
      <c r="M512" s="6" t="s">
        <v>2</v>
      </c>
      <c r="N512" s="6">
        <v>9</v>
      </c>
      <c r="O512" s="6"/>
      <c r="P512" s="6"/>
      <c r="Q512" s="6"/>
      <c r="R512" s="6"/>
      <c r="S512" s="6"/>
      <c r="T512" s="6"/>
      <c r="U512" s="6"/>
      <c r="V512" s="6"/>
      <c r="W512" s="84"/>
      <c r="X512" s="84"/>
      <c r="Y512" s="6"/>
      <c r="Z512" s="6"/>
      <c r="AA512" s="62">
        <v>2014</v>
      </c>
      <c r="AB512" s="6"/>
      <c r="AC512" s="6"/>
      <c r="AD512" s="43"/>
      <c r="AE512" s="6" t="s">
        <v>77</v>
      </c>
    </row>
    <row r="513" spans="1:31" s="2" customFormat="1" ht="15" hidden="1">
      <c r="A513" s="6"/>
      <c r="B513" s="6"/>
      <c r="C513" s="16"/>
      <c r="D513" s="16"/>
      <c r="E513" s="85"/>
      <c r="F513" s="71"/>
      <c r="G513" s="47"/>
      <c r="H513" s="47"/>
      <c r="I513" s="6"/>
      <c r="J513" s="45"/>
      <c r="K513" s="45"/>
      <c r="L513" s="6"/>
      <c r="M513" s="6" t="s">
        <v>2</v>
      </c>
      <c r="N513" s="6">
        <v>9</v>
      </c>
      <c r="O513" s="6"/>
      <c r="P513" s="6"/>
      <c r="Q513" s="6"/>
      <c r="R513" s="6"/>
      <c r="S513" s="6"/>
      <c r="T513" s="6"/>
      <c r="U513" s="6"/>
      <c r="V513" s="6"/>
      <c r="W513" s="6"/>
      <c r="X513" s="6"/>
      <c r="Y513" s="6"/>
      <c r="Z513" s="6"/>
      <c r="AA513" s="62">
        <v>2014</v>
      </c>
      <c r="AB513" s="6"/>
      <c r="AC513" s="6"/>
      <c r="AD513" s="43"/>
      <c r="AE513" s="6" t="s">
        <v>77</v>
      </c>
    </row>
    <row r="514" spans="1:31" s="2" customFormat="1" ht="30" hidden="1">
      <c r="A514" s="6">
        <v>320</v>
      </c>
      <c r="B514" s="6" t="s">
        <v>79</v>
      </c>
      <c r="C514" s="16">
        <v>35101</v>
      </c>
      <c r="D514" s="20">
        <v>35100001</v>
      </c>
      <c r="E514" s="85" t="s">
        <v>162</v>
      </c>
      <c r="F514" s="71">
        <f aca="true" t="shared" si="178" ref="F514:F516">+I514*K514</f>
        <v>1421662</v>
      </c>
      <c r="G514" s="47">
        <f aca="true" t="shared" si="179" ref="G514:G516">+F514</f>
        <v>1421662</v>
      </c>
      <c r="H514" s="47">
        <f aca="true" t="shared" si="180" ref="H514:H516">+F514</f>
        <v>1421662</v>
      </c>
      <c r="I514" s="6">
        <v>1</v>
      </c>
      <c r="J514" s="45">
        <v>1421662</v>
      </c>
      <c r="K514" s="45">
        <v>1421662</v>
      </c>
      <c r="L514" s="6" t="s">
        <v>520</v>
      </c>
      <c r="M514" s="6" t="s">
        <v>2</v>
      </c>
      <c r="N514" s="6">
        <v>9</v>
      </c>
      <c r="O514" s="6"/>
      <c r="P514" s="6"/>
      <c r="Q514" s="6"/>
      <c r="R514" s="6"/>
      <c r="S514" s="6"/>
      <c r="T514" s="6"/>
      <c r="U514" s="6"/>
      <c r="V514" s="6"/>
      <c r="W514" s="6"/>
      <c r="X514" s="6"/>
      <c r="Y514" s="6"/>
      <c r="Z514" s="6"/>
      <c r="AA514" s="62">
        <v>2014</v>
      </c>
      <c r="AB514" s="6"/>
      <c r="AC514" s="6"/>
      <c r="AD514" s="43"/>
      <c r="AE514" s="6" t="s">
        <v>77</v>
      </c>
    </row>
    <row r="515" spans="1:31" s="2" customFormat="1" ht="30" hidden="1">
      <c r="A515" s="6">
        <v>321</v>
      </c>
      <c r="B515" s="6" t="s">
        <v>79</v>
      </c>
      <c r="C515" s="16">
        <v>35101</v>
      </c>
      <c r="D515" s="20">
        <v>35100002</v>
      </c>
      <c r="E515" s="85" t="s">
        <v>362</v>
      </c>
      <c r="F515" s="71">
        <f t="shared" si="178"/>
        <v>713023</v>
      </c>
      <c r="G515" s="47">
        <f t="shared" si="179"/>
        <v>713023</v>
      </c>
      <c r="H515" s="47">
        <f t="shared" si="180"/>
        <v>713023</v>
      </c>
      <c r="I515" s="6">
        <v>1</v>
      </c>
      <c r="J515" s="45">
        <v>713023</v>
      </c>
      <c r="K515" s="45">
        <v>713023</v>
      </c>
      <c r="L515" s="6" t="s">
        <v>520</v>
      </c>
      <c r="M515" s="6" t="s">
        <v>2</v>
      </c>
      <c r="N515" s="6">
        <v>9</v>
      </c>
      <c r="O515" s="6"/>
      <c r="P515" s="6"/>
      <c r="Q515" s="6"/>
      <c r="R515" s="6"/>
      <c r="S515" s="6"/>
      <c r="T515" s="6"/>
      <c r="U515" s="6"/>
      <c r="V515" s="6"/>
      <c r="W515" s="6"/>
      <c r="X515" s="6"/>
      <c r="Y515" s="6"/>
      <c r="Z515" s="6"/>
      <c r="AA515" s="62">
        <v>2014</v>
      </c>
      <c r="AB515" s="6"/>
      <c r="AC515" s="6"/>
      <c r="AD515" s="43"/>
      <c r="AE515" s="6" t="s">
        <v>77</v>
      </c>
    </row>
    <row r="516" spans="1:31" s="2" customFormat="1" ht="30" hidden="1">
      <c r="A516" s="6">
        <v>322</v>
      </c>
      <c r="B516" s="6" t="s">
        <v>79</v>
      </c>
      <c r="C516" s="16">
        <v>35101</v>
      </c>
      <c r="D516" s="20">
        <v>35100002</v>
      </c>
      <c r="E516" s="85" t="s">
        <v>363</v>
      </c>
      <c r="F516" s="71">
        <f t="shared" si="178"/>
        <v>4564101</v>
      </c>
      <c r="G516" s="47">
        <f t="shared" si="179"/>
        <v>4564101</v>
      </c>
      <c r="H516" s="47">
        <f t="shared" si="180"/>
        <v>4564101</v>
      </c>
      <c r="I516" s="6">
        <v>1</v>
      </c>
      <c r="J516" s="45">
        <v>4564101</v>
      </c>
      <c r="K516" s="45">
        <v>4564101</v>
      </c>
      <c r="L516" s="6" t="s">
        <v>520</v>
      </c>
      <c r="M516" s="6" t="s">
        <v>2</v>
      </c>
      <c r="N516" s="6">
        <v>9</v>
      </c>
      <c r="O516" s="6"/>
      <c r="P516" s="6"/>
      <c r="Q516" s="6"/>
      <c r="R516" s="6"/>
      <c r="S516" s="6"/>
      <c r="T516" s="6"/>
      <c r="U516" s="6"/>
      <c r="V516" s="6"/>
      <c r="W516" s="6"/>
      <c r="X516" s="6"/>
      <c r="Y516" s="6"/>
      <c r="Z516" s="6"/>
      <c r="AA516" s="62">
        <v>2014</v>
      </c>
      <c r="AB516" s="6"/>
      <c r="AC516" s="6"/>
      <c r="AD516" s="43"/>
      <c r="AE516" s="6" t="s">
        <v>77</v>
      </c>
    </row>
    <row r="517" spans="1:31" s="2" customFormat="1" ht="31.5">
      <c r="A517" s="6"/>
      <c r="B517" s="6"/>
      <c r="C517" s="16"/>
      <c r="D517" s="16"/>
      <c r="E517" s="80" t="s">
        <v>745</v>
      </c>
      <c r="F517" s="70">
        <f>SUM(F514:F516)</f>
        <v>6698786</v>
      </c>
      <c r="G517" s="50">
        <f aca="true" t="shared" si="181" ref="G517:H517">SUM(G514:G516)</f>
        <v>6698786</v>
      </c>
      <c r="H517" s="50">
        <f t="shared" si="181"/>
        <v>6698786</v>
      </c>
      <c r="I517" s="6"/>
      <c r="J517" s="45"/>
      <c r="K517" s="45"/>
      <c r="L517" s="6"/>
      <c r="M517" s="6" t="s">
        <v>2</v>
      </c>
      <c r="N517" s="6">
        <v>9</v>
      </c>
      <c r="O517" s="6"/>
      <c r="P517" s="84"/>
      <c r="Q517" s="84"/>
      <c r="R517" s="6"/>
      <c r="S517" s="6"/>
      <c r="T517" s="6"/>
      <c r="U517" s="6"/>
      <c r="V517" s="6"/>
      <c r="W517" s="6"/>
      <c r="X517" s="6"/>
      <c r="Y517" s="6"/>
      <c r="Z517" s="6"/>
      <c r="AA517" s="62">
        <v>2014</v>
      </c>
      <c r="AB517" s="6"/>
      <c r="AC517" s="6"/>
      <c r="AD517" s="43"/>
      <c r="AE517" s="6" t="s">
        <v>76</v>
      </c>
    </row>
    <row r="518" spans="1:31" s="2" customFormat="1" ht="15" hidden="1">
      <c r="A518" s="6"/>
      <c r="B518" s="6"/>
      <c r="C518" s="16"/>
      <c r="D518" s="16"/>
      <c r="E518" s="85"/>
      <c r="F518" s="71"/>
      <c r="G518" s="47"/>
      <c r="H518" s="47"/>
      <c r="I518" s="6"/>
      <c r="J518" s="45"/>
      <c r="K518" s="45"/>
      <c r="L518" s="6"/>
      <c r="M518" s="6" t="s">
        <v>2</v>
      </c>
      <c r="N518" s="6">
        <v>9</v>
      </c>
      <c r="O518" s="6"/>
      <c r="P518" s="6"/>
      <c r="Q518" s="6"/>
      <c r="R518" s="6"/>
      <c r="S518" s="6"/>
      <c r="T518" s="6"/>
      <c r="U518" s="6"/>
      <c r="V518" s="6"/>
      <c r="W518" s="6"/>
      <c r="X518" s="6"/>
      <c r="Y518" s="6"/>
      <c r="Z518" s="6"/>
      <c r="AA518" s="62">
        <v>2014</v>
      </c>
      <c r="AB518" s="6"/>
      <c r="AC518" s="6"/>
      <c r="AD518" s="43"/>
      <c r="AE518" s="6" t="s">
        <v>77</v>
      </c>
    </row>
    <row r="519" spans="1:31" s="2" customFormat="1" ht="30" hidden="1">
      <c r="A519" s="6">
        <v>323</v>
      </c>
      <c r="B519" s="6" t="s">
        <v>79</v>
      </c>
      <c r="C519" s="16">
        <v>35301</v>
      </c>
      <c r="D519" s="20">
        <v>35300001</v>
      </c>
      <c r="E519" s="85" t="s">
        <v>33</v>
      </c>
      <c r="F519" s="71">
        <f aca="true" t="shared" si="182" ref="F519:F521">+I519*K519</f>
        <v>478728</v>
      </c>
      <c r="G519" s="47">
        <f aca="true" t="shared" si="183" ref="G519:G521">+F519</f>
        <v>478728</v>
      </c>
      <c r="H519" s="47">
        <f aca="true" t="shared" si="184" ref="H519:H521">+F519</f>
        <v>478728</v>
      </c>
      <c r="I519" s="6">
        <v>1</v>
      </c>
      <c r="J519" s="45">
        <v>2500000</v>
      </c>
      <c r="K519" s="45">
        <v>478728</v>
      </c>
      <c r="L519" s="6" t="s">
        <v>520</v>
      </c>
      <c r="M519" s="6" t="s">
        <v>2</v>
      </c>
      <c r="N519" s="6">
        <v>9</v>
      </c>
      <c r="O519" s="6"/>
      <c r="P519" s="6"/>
      <c r="Q519" s="6"/>
      <c r="R519" s="6"/>
      <c r="S519" s="6"/>
      <c r="T519" s="6"/>
      <c r="U519" s="6"/>
      <c r="V519" s="6"/>
      <c r="W519" s="6"/>
      <c r="X519" s="6"/>
      <c r="Y519" s="6"/>
      <c r="Z519" s="6"/>
      <c r="AA519" s="62">
        <v>2014</v>
      </c>
      <c r="AB519" s="6"/>
      <c r="AC519" s="6"/>
      <c r="AD519" s="43"/>
      <c r="AE519" s="6" t="s">
        <v>77</v>
      </c>
    </row>
    <row r="520" spans="1:31" s="2" customFormat="1" ht="30" hidden="1">
      <c r="A520" s="6">
        <v>324</v>
      </c>
      <c r="B520" s="6" t="s">
        <v>79</v>
      </c>
      <c r="C520" s="16">
        <v>35301</v>
      </c>
      <c r="D520" s="20">
        <v>35300001</v>
      </c>
      <c r="E520" s="85" t="s">
        <v>364</v>
      </c>
      <c r="F520" s="71">
        <f t="shared" si="182"/>
        <v>6265980</v>
      </c>
      <c r="G520" s="47">
        <f t="shared" si="183"/>
        <v>6265980</v>
      </c>
      <c r="H520" s="47">
        <f t="shared" si="184"/>
        <v>6265980</v>
      </c>
      <c r="I520" s="6">
        <v>1</v>
      </c>
      <c r="J520" s="45">
        <v>654032</v>
      </c>
      <c r="K520" s="45">
        <v>6265980</v>
      </c>
      <c r="L520" s="6" t="s">
        <v>520</v>
      </c>
      <c r="M520" s="6" t="s">
        <v>2</v>
      </c>
      <c r="N520" s="6">
        <v>9</v>
      </c>
      <c r="O520" s="6"/>
      <c r="P520" s="6"/>
      <c r="Q520" s="6"/>
      <c r="R520" s="6"/>
      <c r="S520" s="6"/>
      <c r="T520" s="6"/>
      <c r="U520" s="6"/>
      <c r="V520" s="6"/>
      <c r="W520" s="6"/>
      <c r="X520" s="6"/>
      <c r="Y520" s="6"/>
      <c r="Z520" s="6"/>
      <c r="AA520" s="62">
        <v>2014</v>
      </c>
      <c r="AB520" s="6"/>
      <c r="AC520" s="6"/>
      <c r="AD520" s="43"/>
      <c r="AE520" s="6" t="s">
        <v>77</v>
      </c>
    </row>
    <row r="521" spans="1:31" s="2" customFormat="1" ht="30" hidden="1">
      <c r="A521" s="6">
        <v>325</v>
      </c>
      <c r="B521" s="6" t="s">
        <v>79</v>
      </c>
      <c r="C521" s="16">
        <v>35301</v>
      </c>
      <c r="D521" s="20">
        <v>35300001</v>
      </c>
      <c r="E521" s="85" t="s">
        <v>34</v>
      </c>
      <c r="F521" s="71">
        <f t="shared" si="182"/>
        <v>41040</v>
      </c>
      <c r="G521" s="47">
        <f t="shared" si="183"/>
        <v>41040</v>
      </c>
      <c r="H521" s="47">
        <f t="shared" si="184"/>
        <v>41040</v>
      </c>
      <c r="I521" s="6">
        <v>2</v>
      </c>
      <c r="J521" s="45">
        <v>295166.67</v>
      </c>
      <c r="K521" s="45">
        <v>20520</v>
      </c>
      <c r="L521" s="6" t="s">
        <v>520</v>
      </c>
      <c r="M521" s="6" t="s">
        <v>2</v>
      </c>
      <c r="N521" s="6">
        <v>9</v>
      </c>
      <c r="O521" s="6"/>
      <c r="P521" s="6"/>
      <c r="Q521" s="6"/>
      <c r="R521" s="6"/>
      <c r="S521" s="6"/>
      <c r="T521" s="6"/>
      <c r="U521" s="6"/>
      <c r="V521" s="6"/>
      <c r="W521" s="6"/>
      <c r="X521" s="6"/>
      <c r="Y521" s="6"/>
      <c r="Z521" s="6"/>
      <c r="AA521" s="62">
        <v>2014</v>
      </c>
      <c r="AB521" s="6"/>
      <c r="AC521" s="6"/>
      <c r="AD521" s="43"/>
      <c r="AE521" s="6" t="s">
        <v>77</v>
      </c>
    </row>
    <row r="522" spans="1:31" s="2" customFormat="1" ht="31.5">
      <c r="A522" s="6"/>
      <c r="B522" s="6"/>
      <c r="C522" s="16"/>
      <c r="D522" s="16"/>
      <c r="E522" s="80" t="s">
        <v>746</v>
      </c>
      <c r="F522" s="70">
        <f>SUM(F519:F521)</f>
        <v>6785748</v>
      </c>
      <c r="G522" s="50">
        <f aca="true" t="shared" si="185" ref="G522:H522">SUM(G519:G521)</f>
        <v>6785748</v>
      </c>
      <c r="H522" s="50">
        <f t="shared" si="185"/>
        <v>6785748</v>
      </c>
      <c r="I522" s="6"/>
      <c r="J522" s="45"/>
      <c r="K522" s="45"/>
      <c r="L522" s="6"/>
      <c r="M522" s="6" t="s">
        <v>2</v>
      </c>
      <c r="N522" s="6">
        <v>9</v>
      </c>
      <c r="O522" s="6"/>
      <c r="P522" s="6"/>
      <c r="Q522" s="84"/>
      <c r="R522" s="84"/>
      <c r="S522" s="6"/>
      <c r="T522" s="6"/>
      <c r="U522" s="6"/>
      <c r="V522" s="6"/>
      <c r="W522" s="6"/>
      <c r="X522" s="6"/>
      <c r="Y522" s="6"/>
      <c r="Z522" s="6"/>
      <c r="AA522" s="62">
        <v>2014</v>
      </c>
      <c r="AB522" s="6"/>
      <c r="AC522" s="6"/>
      <c r="AD522" s="43"/>
      <c r="AE522" s="6" t="s">
        <v>80</v>
      </c>
    </row>
    <row r="523" spans="1:31" s="2" customFormat="1" ht="15" hidden="1">
      <c r="A523" s="6"/>
      <c r="B523" s="6"/>
      <c r="C523" s="16"/>
      <c r="D523" s="16"/>
      <c r="E523" s="85"/>
      <c r="F523" s="71"/>
      <c r="G523" s="47"/>
      <c r="H523" s="47"/>
      <c r="I523" s="6"/>
      <c r="J523" s="45"/>
      <c r="K523" s="45"/>
      <c r="L523" s="6"/>
      <c r="M523" s="6" t="s">
        <v>2</v>
      </c>
      <c r="N523" s="6">
        <v>9</v>
      </c>
      <c r="O523" s="6"/>
      <c r="P523" s="6"/>
      <c r="Q523" s="6"/>
      <c r="R523" s="6"/>
      <c r="S523" s="6"/>
      <c r="T523" s="6"/>
      <c r="U523" s="6"/>
      <c r="V523" s="6"/>
      <c r="W523" s="6"/>
      <c r="X523" s="6"/>
      <c r="Y523" s="6"/>
      <c r="Z523" s="6"/>
      <c r="AA523" s="62">
        <v>2014</v>
      </c>
      <c r="AB523" s="6"/>
      <c r="AC523" s="6"/>
      <c r="AD523" s="43"/>
      <c r="AE523" s="6" t="s">
        <v>77</v>
      </c>
    </row>
    <row r="524" spans="1:31" s="2" customFormat="1" ht="30" hidden="1">
      <c r="A524" s="6">
        <v>326</v>
      </c>
      <c r="B524" s="6" t="s">
        <v>79</v>
      </c>
      <c r="C524" s="19">
        <v>35501</v>
      </c>
      <c r="D524" s="28">
        <v>35500005</v>
      </c>
      <c r="E524" s="85" t="s">
        <v>86</v>
      </c>
      <c r="F524" s="71">
        <f aca="true" t="shared" si="186" ref="F524">+I524*K524</f>
        <v>2010279</v>
      </c>
      <c r="G524" s="47">
        <f aca="true" t="shared" si="187" ref="G524">+F524</f>
        <v>2010279</v>
      </c>
      <c r="H524" s="47">
        <f aca="true" t="shared" si="188" ref="H524">+F524</f>
        <v>2010279</v>
      </c>
      <c r="I524" s="6">
        <v>1</v>
      </c>
      <c r="J524" s="45">
        <f>4500000*0.8</f>
        <v>3600000</v>
      </c>
      <c r="K524" s="45">
        <v>2010279</v>
      </c>
      <c r="L524" s="6" t="s">
        <v>520</v>
      </c>
      <c r="M524" s="6" t="s">
        <v>2</v>
      </c>
      <c r="N524" s="6">
        <v>9</v>
      </c>
      <c r="O524" s="6"/>
      <c r="P524" s="6"/>
      <c r="Q524" s="6"/>
      <c r="R524" s="6"/>
      <c r="S524" s="6"/>
      <c r="T524" s="6"/>
      <c r="U524" s="6"/>
      <c r="V524" s="6"/>
      <c r="W524" s="6"/>
      <c r="X524" s="6"/>
      <c r="Y524" s="6"/>
      <c r="Z524" s="6"/>
      <c r="AA524" s="62">
        <v>2014</v>
      </c>
      <c r="AB524" s="6"/>
      <c r="AC524" s="6"/>
      <c r="AD524" s="43"/>
      <c r="AE524" s="6" t="s">
        <v>77</v>
      </c>
    </row>
    <row r="525" spans="1:31" s="2" customFormat="1" ht="31.5">
      <c r="A525" s="6"/>
      <c r="B525" s="6"/>
      <c r="C525" s="16"/>
      <c r="D525" s="16"/>
      <c r="E525" s="80" t="s">
        <v>747</v>
      </c>
      <c r="F525" s="70">
        <f>SUM(F524)</f>
        <v>2010279</v>
      </c>
      <c r="G525" s="50">
        <f aca="true" t="shared" si="189" ref="G525:H525">SUM(G524)</f>
        <v>2010279</v>
      </c>
      <c r="H525" s="50">
        <f t="shared" si="189"/>
        <v>2010279</v>
      </c>
      <c r="I525" s="6"/>
      <c r="J525" s="45"/>
      <c r="K525" s="45"/>
      <c r="L525" s="6"/>
      <c r="M525" s="6" t="s">
        <v>2</v>
      </c>
      <c r="N525" s="6">
        <v>9</v>
      </c>
      <c r="O525" s="6"/>
      <c r="P525" s="84"/>
      <c r="Q525" s="84"/>
      <c r="R525" s="6"/>
      <c r="S525" s="6"/>
      <c r="T525" s="6"/>
      <c r="U525" s="6"/>
      <c r="V525" s="6"/>
      <c r="W525" s="6"/>
      <c r="X525" s="6"/>
      <c r="Y525" s="6"/>
      <c r="Z525" s="6"/>
      <c r="AA525" s="62">
        <v>2014</v>
      </c>
      <c r="AB525" s="6"/>
      <c r="AC525" s="6"/>
      <c r="AD525" s="43"/>
      <c r="AE525" s="6" t="s">
        <v>77</v>
      </c>
    </row>
    <row r="526" spans="1:31" s="2" customFormat="1" ht="15" hidden="1">
      <c r="A526" s="6"/>
      <c r="B526" s="6"/>
      <c r="C526" s="16"/>
      <c r="D526" s="16"/>
      <c r="E526" s="85"/>
      <c r="F526" s="71"/>
      <c r="G526" s="47"/>
      <c r="H526" s="47"/>
      <c r="I526" s="6"/>
      <c r="J526" s="45"/>
      <c r="K526" s="45"/>
      <c r="L526" s="6"/>
      <c r="M526" s="6" t="s">
        <v>2</v>
      </c>
      <c r="N526" s="6">
        <v>9</v>
      </c>
      <c r="O526" s="6"/>
      <c r="P526" s="6"/>
      <c r="Q526" s="6"/>
      <c r="R526" s="6"/>
      <c r="S526" s="6"/>
      <c r="T526" s="6"/>
      <c r="U526" s="6"/>
      <c r="V526" s="6"/>
      <c r="W526" s="6"/>
      <c r="X526" s="6"/>
      <c r="Y526" s="6"/>
      <c r="Z526" s="6"/>
      <c r="AA526" s="62">
        <v>2014</v>
      </c>
      <c r="AB526" s="6"/>
      <c r="AC526" s="6"/>
      <c r="AD526" s="43"/>
      <c r="AE526" s="6" t="s">
        <v>77</v>
      </c>
    </row>
    <row r="527" spans="1:31" s="2" customFormat="1" ht="45" hidden="1">
      <c r="A527" s="6">
        <v>327</v>
      </c>
      <c r="B527" s="6" t="s">
        <v>79</v>
      </c>
      <c r="C527" s="19">
        <v>35701</v>
      </c>
      <c r="D527" s="33">
        <v>35700002</v>
      </c>
      <c r="E527" s="85" t="s">
        <v>444</v>
      </c>
      <c r="F527" s="71">
        <f aca="true" t="shared" si="190" ref="F527:F532">+I527*K527</f>
        <v>23540.6949585</v>
      </c>
      <c r="G527" s="47">
        <f aca="true" t="shared" si="191" ref="G527:G532">+F527</f>
        <v>23540.6949585</v>
      </c>
      <c r="H527" s="47">
        <f aca="true" t="shared" si="192" ref="H527:H532">+F527</f>
        <v>23540.6949585</v>
      </c>
      <c r="I527" s="6">
        <v>1</v>
      </c>
      <c r="J527" s="45">
        <v>30000</v>
      </c>
      <c r="K527" s="45">
        <f aca="true" t="shared" si="193" ref="K527:K529">J527*0.78468983195</f>
        <v>23540.6949585</v>
      </c>
      <c r="L527" s="6" t="s">
        <v>520</v>
      </c>
      <c r="M527" s="6" t="s">
        <v>2</v>
      </c>
      <c r="N527" s="6">
        <v>9</v>
      </c>
      <c r="O527" s="6"/>
      <c r="P527" s="6"/>
      <c r="Q527" s="6"/>
      <c r="R527" s="6"/>
      <c r="S527" s="6"/>
      <c r="T527" s="6"/>
      <c r="U527" s="6"/>
      <c r="V527" s="6"/>
      <c r="W527" s="6"/>
      <c r="X527" s="6"/>
      <c r="Y527" s="6"/>
      <c r="Z527" s="6"/>
      <c r="AA527" s="62">
        <v>2014</v>
      </c>
      <c r="AB527" s="6"/>
      <c r="AC527" s="6"/>
      <c r="AD527" s="43"/>
      <c r="AE527" s="6" t="s">
        <v>77</v>
      </c>
    </row>
    <row r="528" spans="1:31" s="2" customFormat="1" ht="60" hidden="1">
      <c r="A528" s="6">
        <v>328</v>
      </c>
      <c r="B528" s="6" t="s">
        <v>79</v>
      </c>
      <c r="C528" s="19">
        <v>35701</v>
      </c>
      <c r="D528" s="33">
        <v>35700001</v>
      </c>
      <c r="E528" s="85" t="s">
        <v>365</v>
      </c>
      <c r="F528" s="71">
        <f t="shared" si="190"/>
        <v>25000</v>
      </c>
      <c r="G528" s="47">
        <f t="shared" si="191"/>
        <v>25000</v>
      </c>
      <c r="H528" s="47">
        <f t="shared" si="192"/>
        <v>25000</v>
      </c>
      <c r="I528" s="6">
        <v>1</v>
      </c>
      <c r="J528" s="45">
        <v>300000</v>
      </c>
      <c r="K528" s="45">
        <v>25000</v>
      </c>
      <c r="L528" s="6" t="s">
        <v>520</v>
      </c>
      <c r="M528" s="6" t="s">
        <v>2</v>
      </c>
      <c r="N528" s="6">
        <v>9</v>
      </c>
      <c r="O528" s="6"/>
      <c r="P528" s="6"/>
      <c r="Q528" s="6"/>
      <c r="R528" s="6"/>
      <c r="S528" s="6"/>
      <c r="T528" s="6"/>
      <c r="U528" s="6"/>
      <c r="V528" s="6"/>
      <c r="W528" s="6"/>
      <c r="X528" s="6"/>
      <c r="Y528" s="6"/>
      <c r="Z528" s="6"/>
      <c r="AA528" s="62">
        <v>2014</v>
      </c>
      <c r="AB528" s="6"/>
      <c r="AC528" s="6"/>
      <c r="AD528" s="43"/>
      <c r="AE528" s="6" t="s">
        <v>77</v>
      </c>
    </row>
    <row r="529" spans="1:31" s="2" customFormat="1" ht="45" hidden="1">
      <c r="A529" s="6">
        <v>329</v>
      </c>
      <c r="B529" s="6" t="s">
        <v>79</v>
      </c>
      <c r="C529" s="19">
        <v>35701</v>
      </c>
      <c r="D529" s="33">
        <v>35700001</v>
      </c>
      <c r="E529" s="85" t="s">
        <v>296</v>
      </c>
      <c r="F529" s="71">
        <f t="shared" si="190"/>
        <v>17420.11426929</v>
      </c>
      <c r="G529" s="47">
        <f t="shared" si="191"/>
        <v>17420.11426929</v>
      </c>
      <c r="H529" s="47">
        <f t="shared" si="192"/>
        <v>17420.11426929</v>
      </c>
      <c r="I529" s="6">
        <v>1</v>
      </c>
      <c r="J529" s="45">
        <v>22200</v>
      </c>
      <c r="K529" s="45">
        <f t="shared" si="193"/>
        <v>17420.11426929</v>
      </c>
      <c r="L529" s="6" t="s">
        <v>520</v>
      </c>
      <c r="M529" s="6" t="s">
        <v>2</v>
      </c>
      <c r="N529" s="6">
        <v>9</v>
      </c>
      <c r="O529" s="6"/>
      <c r="P529" s="6"/>
      <c r="Q529" s="6"/>
      <c r="R529" s="6"/>
      <c r="S529" s="6"/>
      <c r="T529" s="6"/>
      <c r="U529" s="6"/>
      <c r="V529" s="6"/>
      <c r="W529" s="6"/>
      <c r="X529" s="6"/>
      <c r="Y529" s="6"/>
      <c r="Z529" s="6"/>
      <c r="AA529" s="62">
        <v>2014</v>
      </c>
      <c r="AB529" s="6"/>
      <c r="AC529" s="6"/>
      <c r="AD529" s="43"/>
      <c r="AE529" s="6" t="s">
        <v>77</v>
      </c>
    </row>
    <row r="530" spans="1:31" s="2" customFormat="1" ht="30" hidden="1">
      <c r="A530" s="6">
        <v>330</v>
      </c>
      <c r="B530" s="6" t="s">
        <v>79</v>
      </c>
      <c r="C530" s="19">
        <v>35701</v>
      </c>
      <c r="D530" s="33">
        <v>35700001</v>
      </c>
      <c r="E530" s="85" t="s">
        <v>35</v>
      </c>
      <c r="F530" s="71">
        <f t="shared" si="190"/>
        <v>25000</v>
      </c>
      <c r="G530" s="47">
        <f t="shared" si="191"/>
        <v>25000</v>
      </c>
      <c r="H530" s="47">
        <f t="shared" si="192"/>
        <v>25000</v>
      </c>
      <c r="I530" s="6">
        <v>1</v>
      </c>
      <c r="J530" s="45">
        <v>800000</v>
      </c>
      <c r="K530" s="45">
        <v>25000</v>
      </c>
      <c r="L530" s="6" t="s">
        <v>520</v>
      </c>
      <c r="M530" s="6" t="s">
        <v>2</v>
      </c>
      <c r="N530" s="6">
        <v>9</v>
      </c>
      <c r="O530" s="6"/>
      <c r="P530" s="6"/>
      <c r="Q530" s="6"/>
      <c r="R530" s="6"/>
      <c r="S530" s="6"/>
      <c r="T530" s="6"/>
      <c r="U530" s="6"/>
      <c r="V530" s="6"/>
      <c r="W530" s="6"/>
      <c r="X530" s="6"/>
      <c r="Y530" s="6"/>
      <c r="Z530" s="6"/>
      <c r="AA530" s="62">
        <v>2014</v>
      </c>
      <c r="AB530" s="6"/>
      <c r="AC530" s="6"/>
      <c r="AD530" s="43"/>
      <c r="AE530" s="6" t="s">
        <v>77</v>
      </c>
    </row>
    <row r="531" spans="1:31" s="2" customFormat="1" ht="45" hidden="1">
      <c r="A531" s="6">
        <v>331</v>
      </c>
      <c r="B531" s="6" t="s">
        <v>79</v>
      </c>
      <c r="C531" s="19">
        <v>35701</v>
      </c>
      <c r="D531" s="33">
        <v>35700001</v>
      </c>
      <c r="E531" s="85" t="s">
        <v>233</v>
      </c>
      <c r="F531" s="71">
        <f t="shared" si="190"/>
        <v>50000</v>
      </c>
      <c r="G531" s="47">
        <f t="shared" si="191"/>
        <v>50000</v>
      </c>
      <c r="H531" s="47">
        <f t="shared" si="192"/>
        <v>50000</v>
      </c>
      <c r="I531" s="6">
        <v>1</v>
      </c>
      <c r="J531" s="45">
        <v>600000</v>
      </c>
      <c r="K531" s="45">
        <v>50000</v>
      </c>
      <c r="L531" s="6" t="s">
        <v>520</v>
      </c>
      <c r="M531" s="6" t="s">
        <v>2</v>
      </c>
      <c r="N531" s="6">
        <v>9</v>
      </c>
      <c r="O531" s="6"/>
      <c r="P531" s="6"/>
      <c r="Q531" s="6"/>
      <c r="R531" s="6"/>
      <c r="S531" s="6"/>
      <c r="T531" s="6"/>
      <c r="U531" s="6"/>
      <c r="V531" s="6"/>
      <c r="W531" s="6"/>
      <c r="X531" s="6"/>
      <c r="Y531" s="6"/>
      <c r="Z531" s="6"/>
      <c r="AA531" s="62">
        <v>2014</v>
      </c>
      <c r="AB531" s="6"/>
      <c r="AC531" s="6"/>
      <c r="AD531" s="43"/>
      <c r="AE531" s="6" t="s">
        <v>77</v>
      </c>
    </row>
    <row r="532" spans="1:31" s="2" customFormat="1" ht="60" hidden="1">
      <c r="A532" s="6">
        <v>332</v>
      </c>
      <c r="B532" s="6" t="s">
        <v>79</v>
      </c>
      <c r="C532" s="19">
        <v>35701</v>
      </c>
      <c r="D532" s="33">
        <v>35700001</v>
      </c>
      <c r="E532" s="85" t="s">
        <v>366</v>
      </c>
      <c r="F532" s="71">
        <f t="shared" si="190"/>
        <v>20511</v>
      </c>
      <c r="G532" s="47">
        <f t="shared" si="191"/>
        <v>20511</v>
      </c>
      <c r="H532" s="47">
        <f t="shared" si="192"/>
        <v>20511</v>
      </c>
      <c r="I532" s="6">
        <v>1</v>
      </c>
      <c r="J532" s="45">
        <v>780000</v>
      </c>
      <c r="K532" s="45">
        <v>20511</v>
      </c>
      <c r="L532" s="6" t="s">
        <v>520</v>
      </c>
      <c r="M532" s="6" t="s">
        <v>2</v>
      </c>
      <c r="N532" s="6">
        <v>9</v>
      </c>
      <c r="O532" s="6"/>
      <c r="P532" s="6"/>
      <c r="Q532" s="6"/>
      <c r="R532" s="6"/>
      <c r="S532" s="6"/>
      <c r="T532" s="6"/>
      <c r="U532" s="6"/>
      <c r="V532" s="6"/>
      <c r="W532" s="6"/>
      <c r="X532" s="6"/>
      <c r="Y532" s="6"/>
      <c r="Z532" s="6"/>
      <c r="AA532" s="62">
        <v>2014</v>
      </c>
      <c r="AB532" s="6"/>
      <c r="AC532" s="6"/>
      <c r="AD532" s="43"/>
      <c r="AE532" s="6" t="s">
        <v>77</v>
      </c>
    </row>
    <row r="533" spans="1:31" s="2" customFormat="1" ht="47.25">
      <c r="A533" s="6"/>
      <c r="B533" s="6"/>
      <c r="C533" s="16"/>
      <c r="D533" s="16"/>
      <c r="E533" s="80" t="s">
        <v>748</v>
      </c>
      <c r="F533" s="70">
        <f>SUM(F527:F532)</f>
        <v>161471.80922778999</v>
      </c>
      <c r="G533" s="50">
        <f aca="true" t="shared" si="194" ref="G533:H533">SUM(G527:G532)</f>
        <v>161471.80922778999</v>
      </c>
      <c r="H533" s="50">
        <f t="shared" si="194"/>
        <v>161471.80922778999</v>
      </c>
      <c r="I533" s="6"/>
      <c r="J533" s="45"/>
      <c r="K533" s="45"/>
      <c r="L533" s="6"/>
      <c r="M533" s="6" t="s">
        <v>2</v>
      </c>
      <c r="N533" s="6">
        <v>9</v>
      </c>
      <c r="O533" s="6"/>
      <c r="P533" s="6"/>
      <c r="Q533" s="6"/>
      <c r="R533" s="84"/>
      <c r="S533" s="84"/>
      <c r="T533" s="6"/>
      <c r="U533" s="6"/>
      <c r="V533" s="6"/>
      <c r="W533" s="6"/>
      <c r="X533" s="6"/>
      <c r="Y533" s="6"/>
      <c r="Z533" s="6"/>
      <c r="AA533" s="62">
        <v>2014</v>
      </c>
      <c r="AB533" s="6"/>
      <c r="AC533" s="6"/>
      <c r="AD533" s="43"/>
      <c r="AE533" s="6" t="s">
        <v>80</v>
      </c>
    </row>
    <row r="534" spans="1:31" s="2" customFormat="1" ht="15" hidden="1">
      <c r="A534" s="6"/>
      <c r="B534" s="6"/>
      <c r="C534" s="16"/>
      <c r="D534" s="16"/>
      <c r="E534" s="85"/>
      <c r="F534" s="71"/>
      <c r="G534" s="47"/>
      <c r="H534" s="47"/>
      <c r="I534" s="6"/>
      <c r="J534" s="45"/>
      <c r="K534" s="45"/>
      <c r="L534" s="6"/>
      <c r="M534" s="6" t="s">
        <v>2</v>
      </c>
      <c r="N534" s="6">
        <v>9</v>
      </c>
      <c r="O534" s="6"/>
      <c r="P534" s="6"/>
      <c r="Q534" s="6"/>
      <c r="R534" s="6"/>
      <c r="S534" s="6"/>
      <c r="T534" s="6"/>
      <c r="U534" s="6"/>
      <c r="V534" s="6"/>
      <c r="W534" s="6"/>
      <c r="X534" s="6"/>
      <c r="Y534" s="6"/>
      <c r="Z534" s="6"/>
      <c r="AA534" s="62">
        <v>2014</v>
      </c>
      <c r="AB534" s="6"/>
      <c r="AC534" s="6"/>
      <c r="AD534" s="43"/>
      <c r="AE534" s="6" t="s">
        <v>77</v>
      </c>
    </row>
    <row r="535" spans="1:31" s="2" customFormat="1" ht="15" hidden="1">
      <c r="A535" s="6">
        <v>333</v>
      </c>
      <c r="B535" s="6" t="s">
        <v>79</v>
      </c>
      <c r="C535" s="16">
        <v>35801</v>
      </c>
      <c r="D535" s="33">
        <v>35800001</v>
      </c>
      <c r="E535" s="85" t="s">
        <v>539</v>
      </c>
      <c r="F535" s="71">
        <f aca="true" t="shared" si="195" ref="F535">+I535*K535</f>
        <v>1804222</v>
      </c>
      <c r="G535" s="47">
        <f aca="true" t="shared" si="196" ref="G535">+F535</f>
        <v>1804222</v>
      </c>
      <c r="H535" s="47">
        <f aca="true" t="shared" si="197" ref="H535">+F535</f>
        <v>1804222</v>
      </c>
      <c r="I535" s="6">
        <v>1</v>
      </c>
      <c r="J535" s="45">
        <v>4000000</v>
      </c>
      <c r="K535" s="45">
        <v>1804222</v>
      </c>
      <c r="L535" s="6" t="s">
        <v>520</v>
      </c>
      <c r="M535" s="6" t="s">
        <v>2</v>
      </c>
      <c r="N535" s="6">
        <v>9</v>
      </c>
      <c r="O535" s="6"/>
      <c r="P535" s="6"/>
      <c r="Q535" s="6"/>
      <c r="R535" s="6"/>
      <c r="S535" s="6"/>
      <c r="T535" s="6"/>
      <c r="U535" s="6"/>
      <c r="V535" s="6"/>
      <c r="W535" s="6"/>
      <c r="X535" s="6"/>
      <c r="Y535" s="6"/>
      <c r="Z535" s="6"/>
      <c r="AA535" s="62">
        <v>2014</v>
      </c>
      <c r="AB535" s="6"/>
      <c r="AC535" s="6"/>
      <c r="AD535" s="43"/>
      <c r="AE535" s="6" t="s">
        <v>77</v>
      </c>
    </row>
    <row r="536" spans="1:31" s="2" customFormat="1" ht="15">
      <c r="A536" s="6"/>
      <c r="B536" s="6"/>
      <c r="C536" s="16"/>
      <c r="D536" s="16"/>
      <c r="E536" s="80" t="s">
        <v>749</v>
      </c>
      <c r="F536" s="70">
        <f>SUM(F535)</f>
        <v>1804222</v>
      </c>
      <c r="G536" s="50">
        <f aca="true" t="shared" si="198" ref="G536:H536">SUM(G535)</f>
        <v>1804222</v>
      </c>
      <c r="H536" s="50">
        <f t="shared" si="198"/>
        <v>1804222</v>
      </c>
      <c r="I536" s="6"/>
      <c r="J536" s="45"/>
      <c r="K536" s="45"/>
      <c r="L536" s="6"/>
      <c r="M536" s="6" t="s">
        <v>2</v>
      </c>
      <c r="N536" s="6">
        <v>9</v>
      </c>
      <c r="O536" s="6"/>
      <c r="P536" s="6"/>
      <c r="Q536" s="6"/>
      <c r="R536" s="6"/>
      <c r="S536" s="6"/>
      <c r="T536" s="6"/>
      <c r="U536" s="84"/>
      <c r="V536" s="6"/>
      <c r="W536" s="6"/>
      <c r="X536" s="6"/>
      <c r="Y536" s="6"/>
      <c r="Z536" s="6"/>
      <c r="AA536" s="62">
        <v>2014</v>
      </c>
      <c r="AB536" s="6"/>
      <c r="AC536" s="6"/>
      <c r="AD536" s="43"/>
      <c r="AE536" s="6" t="s">
        <v>76</v>
      </c>
    </row>
    <row r="537" spans="1:31" s="2" customFormat="1" ht="15" hidden="1">
      <c r="A537" s="6"/>
      <c r="B537" s="6"/>
      <c r="C537" s="16"/>
      <c r="D537" s="16"/>
      <c r="E537" s="85"/>
      <c r="F537" s="71"/>
      <c r="G537" s="47"/>
      <c r="H537" s="47"/>
      <c r="I537" s="6"/>
      <c r="J537" s="45"/>
      <c r="K537" s="45"/>
      <c r="L537" s="6"/>
      <c r="M537" s="6" t="s">
        <v>2</v>
      </c>
      <c r="N537" s="6">
        <v>9</v>
      </c>
      <c r="O537" s="6"/>
      <c r="P537" s="6"/>
      <c r="Q537" s="6"/>
      <c r="R537" s="6"/>
      <c r="S537" s="6"/>
      <c r="T537" s="6"/>
      <c r="U537" s="6"/>
      <c r="V537" s="6"/>
      <c r="W537" s="6"/>
      <c r="X537" s="6"/>
      <c r="Y537" s="6"/>
      <c r="Z537" s="6"/>
      <c r="AA537" s="62">
        <v>2014</v>
      </c>
      <c r="AB537" s="6"/>
      <c r="AC537" s="6"/>
      <c r="AD537" s="43"/>
      <c r="AE537" s="6" t="s">
        <v>77</v>
      </c>
    </row>
    <row r="538" spans="1:31" s="2" customFormat="1" ht="30" hidden="1">
      <c r="A538" s="6">
        <v>334</v>
      </c>
      <c r="B538" s="6" t="s">
        <v>79</v>
      </c>
      <c r="C538" s="16">
        <v>37102</v>
      </c>
      <c r="D538" s="6">
        <v>37100004</v>
      </c>
      <c r="E538" s="85" t="s">
        <v>367</v>
      </c>
      <c r="F538" s="71">
        <f aca="true" t="shared" si="199" ref="F538">+I538*K538</f>
        <v>485910</v>
      </c>
      <c r="G538" s="47">
        <f aca="true" t="shared" si="200" ref="G538">+F538</f>
        <v>485910</v>
      </c>
      <c r="H538" s="47">
        <f aca="true" t="shared" si="201" ref="H538">+F538</f>
        <v>485910</v>
      </c>
      <c r="I538" s="6">
        <v>1</v>
      </c>
      <c r="J538" s="45">
        <v>4000000</v>
      </c>
      <c r="K538" s="45">
        <v>485910</v>
      </c>
      <c r="L538" s="6" t="s">
        <v>520</v>
      </c>
      <c r="M538" s="6" t="s">
        <v>2</v>
      </c>
      <c r="N538" s="6">
        <v>9</v>
      </c>
      <c r="O538" s="6"/>
      <c r="P538" s="6"/>
      <c r="Q538" s="6"/>
      <c r="R538" s="6"/>
      <c r="S538" s="6"/>
      <c r="T538" s="6"/>
      <c r="U538" s="6"/>
      <c r="V538" s="6"/>
      <c r="W538" s="6"/>
      <c r="X538" s="6"/>
      <c r="Y538" s="6"/>
      <c r="Z538" s="6"/>
      <c r="AA538" s="62">
        <v>2014</v>
      </c>
      <c r="AB538" s="6"/>
      <c r="AC538" s="6"/>
      <c r="AD538" s="43"/>
      <c r="AE538" s="6" t="s">
        <v>77</v>
      </c>
    </row>
    <row r="539" spans="1:31" s="2" customFormat="1" ht="31.5">
      <c r="A539" s="6"/>
      <c r="B539" s="6"/>
      <c r="C539" s="16"/>
      <c r="D539" s="16"/>
      <c r="E539" s="80" t="s">
        <v>750</v>
      </c>
      <c r="F539" s="70">
        <f>SUM(F538)</f>
        <v>485910</v>
      </c>
      <c r="G539" s="50">
        <f aca="true" t="shared" si="202" ref="G539:H539">SUM(G538)</f>
        <v>485910</v>
      </c>
      <c r="H539" s="50">
        <f t="shared" si="202"/>
        <v>485910</v>
      </c>
      <c r="I539" s="6"/>
      <c r="J539" s="45"/>
      <c r="K539" s="45"/>
      <c r="L539" s="6"/>
      <c r="M539" s="6" t="s">
        <v>2</v>
      </c>
      <c r="N539" s="6">
        <v>9</v>
      </c>
      <c r="O539" s="6"/>
      <c r="P539" s="84"/>
      <c r="Q539" s="84"/>
      <c r="R539" s="6"/>
      <c r="S539" s="6"/>
      <c r="T539" s="6"/>
      <c r="U539" s="6"/>
      <c r="V539" s="6"/>
      <c r="W539" s="6"/>
      <c r="X539" s="6"/>
      <c r="Y539" s="6"/>
      <c r="Z539" s="6"/>
      <c r="AA539" s="62">
        <v>2014</v>
      </c>
      <c r="AB539" s="6"/>
      <c r="AC539" s="6"/>
      <c r="AD539" s="43"/>
      <c r="AE539" s="6" t="s">
        <v>76</v>
      </c>
    </row>
    <row r="540" spans="1:31" s="2" customFormat="1" ht="15" hidden="1">
      <c r="A540" s="6"/>
      <c r="B540" s="6"/>
      <c r="C540" s="16"/>
      <c r="D540" s="16"/>
      <c r="E540" s="85"/>
      <c r="F540" s="71"/>
      <c r="G540" s="47"/>
      <c r="H540" s="47"/>
      <c r="I540" s="6"/>
      <c r="J540" s="45"/>
      <c r="K540" s="45"/>
      <c r="L540" s="6"/>
      <c r="M540" s="6" t="s">
        <v>2</v>
      </c>
      <c r="N540" s="6">
        <v>9</v>
      </c>
      <c r="O540" s="6"/>
      <c r="P540" s="6"/>
      <c r="Q540" s="6"/>
      <c r="R540" s="6"/>
      <c r="S540" s="6"/>
      <c r="T540" s="6"/>
      <c r="U540" s="6"/>
      <c r="V540" s="6"/>
      <c r="W540" s="6"/>
      <c r="X540" s="6"/>
      <c r="Y540" s="6"/>
      <c r="Z540" s="6"/>
      <c r="AA540" s="62">
        <v>2014</v>
      </c>
      <c r="AB540" s="6"/>
      <c r="AC540" s="6"/>
      <c r="AD540" s="43"/>
      <c r="AE540" s="6" t="s">
        <v>77</v>
      </c>
    </row>
    <row r="541" spans="1:31" s="2" customFormat="1" ht="60" hidden="1">
      <c r="A541" s="6">
        <v>335</v>
      </c>
      <c r="B541" s="6" t="s">
        <v>79</v>
      </c>
      <c r="C541" s="16">
        <v>37104</v>
      </c>
      <c r="D541" s="6">
        <v>37100006</v>
      </c>
      <c r="E541" s="85" t="s">
        <v>526</v>
      </c>
      <c r="F541" s="71">
        <f aca="true" t="shared" si="203" ref="F541">+I541*K541</f>
        <v>12254</v>
      </c>
      <c r="G541" s="47">
        <f aca="true" t="shared" si="204" ref="G541">+F541</f>
        <v>12254</v>
      </c>
      <c r="H541" s="47">
        <f aca="true" t="shared" si="205" ref="H541">+F541</f>
        <v>12254</v>
      </c>
      <c r="I541" s="6">
        <v>1</v>
      </c>
      <c r="J541" s="45">
        <f>110000000*0.75</f>
        <v>82500000</v>
      </c>
      <c r="K541" s="45">
        <v>12254</v>
      </c>
      <c r="L541" s="6" t="s">
        <v>520</v>
      </c>
      <c r="M541" s="6" t="s">
        <v>2</v>
      </c>
      <c r="N541" s="6">
        <v>9</v>
      </c>
      <c r="O541" s="6"/>
      <c r="P541" s="6"/>
      <c r="Q541" s="6"/>
      <c r="R541" s="6"/>
      <c r="S541" s="6"/>
      <c r="T541" s="6"/>
      <c r="U541" s="6"/>
      <c r="V541" s="6"/>
      <c r="W541" s="6"/>
      <c r="X541" s="6"/>
      <c r="Y541" s="6"/>
      <c r="Z541" s="6"/>
      <c r="AA541" s="62">
        <v>2014</v>
      </c>
      <c r="AB541" s="6"/>
      <c r="AC541" s="6"/>
      <c r="AD541" s="43"/>
      <c r="AE541" s="6" t="s">
        <v>77</v>
      </c>
    </row>
    <row r="542" spans="1:31" s="2" customFormat="1" ht="31.5">
      <c r="A542" s="6"/>
      <c r="B542" s="6"/>
      <c r="C542" s="16"/>
      <c r="D542" s="16"/>
      <c r="E542" s="80" t="s">
        <v>751</v>
      </c>
      <c r="F542" s="70">
        <f>SUM(F541)</f>
        <v>12254</v>
      </c>
      <c r="G542" s="50">
        <f aca="true" t="shared" si="206" ref="G542:H542">SUM(G541)</f>
        <v>12254</v>
      </c>
      <c r="H542" s="50">
        <f t="shared" si="206"/>
        <v>12254</v>
      </c>
      <c r="I542" s="6"/>
      <c r="J542" s="45"/>
      <c r="K542" s="45"/>
      <c r="L542" s="6"/>
      <c r="M542" s="6" t="s">
        <v>2</v>
      </c>
      <c r="N542" s="6">
        <v>9</v>
      </c>
      <c r="O542" s="6"/>
      <c r="P542" s="84"/>
      <c r="Q542" s="84"/>
      <c r="R542" s="6"/>
      <c r="S542" s="6"/>
      <c r="T542" s="6"/>
      <c r="U542" s="6"/>
      <c r="V542" s="6"/>
      <c r="W542" s="6"/>
      <c r="X542" s="6"/>
      <c r="Y542" s="6"/>
      <c r="Z542" s="6"/>
      <c r="AA542" s="62">
        <v>2014</v>
      </c>
      <c r="AB542" s="6"/>
      <c r="AC542" s="6"/>
      <c r="AD542" s="43"/>
      <c r="AE542" s="6" t="s">
        <v>76</v>
      </c>
    </row>
    <row r="543" spans="1:31" s="2" customFormat="1" ht="15" hidden="1">
      <c r="A543" s="6"/>
      <c r="B543" s="6"/>
      <c r="C543" s="16"/>
      <c r="D543" s="16"/>
      <c r="E543" s="80"/>
      <c r="F543" s="70"/>
      <c r="G543" s="50"/>
      <c r="H543" s="50"/>
      <c r="I543" s="6"/>
      <c r="J543" s="45"/>
      <c r="K543" s="45"/>
      <c r="L543" s="6"/>
      <c r="M543" s="6" t="s">
        <v>2</v>
      </c>
      <c r="N543" s="6">
        <v>9</v>
      </c>
      <c r="O543" s="6"/>
      <c r="P543" s="6"/>
      <c r="Q543" s="6"/>
      <c r="R543" s="6"/>
      <c r="S543" s="6"/>
      <c r="T543" s="6"/>
      <c r="U543" s="6"/>
      <c r="V543" s="6"/>
      <c r="W543" s="6"/>
      <c r="X543" s="6"/>
      <c r="Y543" s="6"/>
      <c r="Z543" s="6"/>
      <c r="AA543" s="62">
        <v>2014</v>
      </c>
      <c r="AB543" s="6"/>
      <c r="AC543" s="6"/>
      <c r="AD543" s="43"/>
      <c r="AE543" s="6" t="s">
        <v>77</v>
      </c>
    </row>
    <row r="544" spans="1:31" s="2" customFormat="1" ht="30" hidden="1">
      <c r="A544" s="6">
        <v>336</v>
      </c>
      <c r="B544" s="6" t="s">
        <v>79</v>
      </c>
      <c r="C544" s="16">
        <v>37201</v>
      </c>
      <c r="D544" s="6">
        <v>37200001</v>
      </c>
      <c r="E544" s="85" t="s">
        <v>528</v>
      </c>
      <c r="F544" s="71">
        <f aca="true" t="shared" si="207" ref="F544">+I544*K544</f>
        <v>28083</v>
      </c>
      <c r="G544" s="47">
        <f aca="true" t="shared" si="208" ref="G544">+F544</f>
        <v>28083</v>
      </c>
      <c r="H544" s="47">
        <f aca="true" t="shared" si="209" ref="H544">+F544</f>
        <v>28083</v>
      </c>
      <c r="I544" s="6">
        <v>1</v>
      </c>
      <c r="J544" s="45">
        <f>110000000*0.75</f>
        <v>82500000</v>
      </c>
      <c r="K544" s="45">
        <v>28083</v>
      </c>
      <c r="L544" s="6" t="s">
        <v>520</v>
      </c>
      <c r="M544" s="6" t="s">
        <v>2</v>
      </c>
      <c r="N544" s="6">
        <v>9</v>
      </c>
      <c r="O544" s="6"/>
      <c r="P544" s="6"/>
      <c r="Q544" s="6"/>
      <c r="R544" s="6"/>
      <c r="S544" s="6"/>
      <c r="T544" s="6"/>
      <c r="U544" s="6"/>
      <c r="V544" s="6"/>
      <c r="W544" s="6"/>
      <c r="X544" s="6"/>
      <c r="Y544" s="6"/>
      <c r="Z544" s="6"/>
      <c r="AA544" s="62">
        <v>2014</v>
      </c>
      <c r="AB544" s="6"/>
      <c r="AC544" s="6"/>
      <c r="AD544" s="43"/>
      <c r="AE544" s="6" t="s">
        <v>77</v>
      </c>
    </row>
    <row r="545" spans="1:31" s="2" customFormat="1" ht="31.5">
      <c r="A545" s="6"/>
      <c r="B545" s="6"/>
      <c r="C545" s="16"/>
      <c r="D545" s="16"/>
      <c r="E545" s="80" t="s">
        <v>752</v>
      </c>
      <c r="F545" s="70">
        <f>SUM(F544)</f>
        <v>28083</v>
      </c>
      <c r="G545" s="50">
        <f aca="true" t="shared" si="210" ref="G545:H545">SUM(G544)</f>
        <v>28083</v>
      </c>
      <c r="H545" s="50">
        <f t="shared" si="210"/>
        <v>28083</v>
      </c>
      <c r="I545" s="6"/>
      <c r="J545" s="45"/>
      <c r="K545" s="45"/>
      <c r="L545" s="6"/>
      <c r="M545" s="6" t="s">
        <v>2</v>
      </c>
      <c r="N545" s="6">
        <v>9</v>
      </c>
      <c r="O545" s="6"/>
      <c r="P545" s="84"/>
      <c r="Q545" s="84"/>
      <c r="R545" s="6"/>
      <c r="S545" s="6"/>
      <c r="T545" s="6"/>
      <c r="U545" s="6"/>
      <c r="V545" s="6"/>
      <c r="W545" s="6"/>
      <c r="X545" s="6"/>
      <c r="Y545" s="6"/>
      <c r="Z545" s="6"/>
      <c r="AA545" s="62">
        <v>2014</v>
      </c>
      <c r="AB545" s="6"/>
      <c r="AC545" s="6"/>
      <c r="AD545" s="43"/>
      <c r="AE545" s="6" t="s">
        <v>76</v>
      </c>
    </row>
    <row r="546" spans="1:31" s="2" customFormat="1" ht="15" hidden="1">
      <c r="A546" s="6"/>
      <c r="B546" s="6"/>
      <c r="C546" s="16"/>
      <c r="D546" s="16"/>
      <c r="E546" s="80"/>
      <c r="F546" s="70"/>
      <c r="G546" s="50"/>
      <c r="H546" s="50"/>
      <c r="I546" s="6"/>
      <c r="J546" s="45"/>
      <c r="K546" s="45"/>
      <c r="L546" s="6"/>
      <c r="M546" s="6" t="s">
        <v>2</v>
      </c>
      <c r="N546" s="6">
        <v>9</v>
      </c>
      <c r="O546" s="6"/>
      <c r="P546" s="6"/>
      <c r="Q546" s="6"/>
      <c r="R546" s="6"/>
      <c r="S546" s="6"/>
      <c r="T546" s="6"/>
      <c r="U546" s="6"/>
      <c r="V546" s="6"/>
      <c r="W546" s="6"/>
      <c r="X546" s="6"/>
      <c r="Y546" s="6"/>
      <c r="Z546" s="6"/>
      <c r="AA546" s="62">
        <v>2014</v>
      </c>
      <c r="AB546" s="6"/>
      <c r="AC546" s="6"/>
      <c r="AD546" s="43"/>
      <c r="AE546" s="6" t="s">
        <v>77</v>
      </c>
    </row>
    <row r="547" spans="1:31" s="2" customFormat="1" ht="60" hidden="1">
      <c r="A547" s="6">
        <v>337</v>
      </c>
      <c r="B547" s="6" t="s">
        <v>79</v>
      </c>
      <c r="C547" s="16">
        <v>37204</v>
      </c>
      <c r="D547" s="6">
        <v>37200004</v>
      </c>
      <c r="E547" s="85" t="s">
        <v>530</v>
      </c>
      <c r="F547" s="71">
        <f aca="true" t="shared" si="211" ref="F547">+I547*K547</f>
        <v>1309378</v>
      </c>
      <c r="G547" s="47">
        <f aca="true" t="shared" si="212" ref="G547">+F547</f>
        <v>1309378</v>
      </c>
      <c r="H547" s="47">
        <f aca="true" t="shared" si="213" ref="H547">+F547</f>
        <v>1309378</v>
      </c>
      <c r="I547" s="6">
        <v>1</v>
      </c>
      <c r="J547" s="45">
        <f>110000000*0.75</f>
        <v>82500000</v>
      </c>
      <c r="K547" s="45">
        <v>1309378</v>
      </c>
      <c r="L547" s="6" t="s">
        <v>520</v>
      </c>
      <c r="M547" s="6" t="s">
        <v>2</v>
      </c>
      <c r="N547" s="6">
        <v>9</v>
      </c>
      <c r="O547" s="6"/>
      <c r="P547" s="6"/>
      <c r="Q547" s="6"/>
      <c r="R547" s="6"/>
      <c r="S547" s="6"/>
      <c r="T547" s="6"/>
      <c r="U547" s="6"/>
      <c r="V547" s="6"/>
      <c r="W547" s="6"/>
      <c r="X547" s="6"/>
      <c r="Y547" s="6"/>
      <c r="Z547" s="6"/>
      <c r="AA547" s="62">
        <v>2014</v>
      </c>
      <c r="AB547" s="6"/>
      <c r="AC547" s="6"/>
      <c r="AD547" s="43"/>
      <c r="AE547" s="6" t="s">
        <v>77</v>
      </c>
    </row>
    <row r="548" spans="1:31" s="2" customFormat="1" ht="31.5">
      <c r="A548" s="6"/>
      <c r="B548" s="6"/>
      <c r="C548" s="16"/>
      <c r="D548" s="16"/>
      <c r="E548" s="80" t="s">
        <v>753</v>
      </c>
      <c r="F548" s="70">
        <f>SUM(F547)</f>
        <v>1309378</v>
      </c>
      <c r="G548" s="50">
        <f aca="true" t="shared" si="214" ref="G548:H548">SUM(G547)</f>
        <v>1309378</v>
      </c>
      <c r="H548" s="50">
        <f t="shared" si="214"/>
        <v>1309378</v>
      </c>
      <c r="I548" s="6"/>
      <c r="J548" s="45"/>
      <c r="K548" s="45"/>
      <c r="L548" s="6"/>
      <c r="M548" s="6" t="s">
        <v>2</v>
      </c>
      <c r="N548" s="6">
        <v>9</v>
      </c>
      <c r="O548" s="6"/>
      <c r="P548" s="84"/>
      <c r="Q548" s="84"/>
      <c r="R548" s="6"/>
      <c r="S548" s="6"/>
      <c r="T548" s="6"/>
      <c r="U548" s="6"/>
      <c r="V548" s="6"/>
      <c r="W548" s="6"/>
      <c r="X548" s="6"/>
      <c r="Y548" s="6"/>
      <c r="Z548" s="6"/>
      <c r="AA548" s="62">
        <v>2014</v>
      </c>
      <c r="AB548" s="6"/>
      <c r="AC548" s="6"/>
      <c r="AD548" s="43"/>
      <c r="AE548" s="6" t="s">
        <v>76</v>
      </c>
    </row>
    <row r="549" spans="1:31" s="2" customFormat="1" ht="15" hidden="1">
      <c r="A549" s="6"/>
      <c r="B549" s="6"/>
      <c r="C549" s="16"/>
      <c r="D549" s="16"/>
      <c r="E549" s="80"/>
      <c r="F549" s="70"/>
      <c r="G549" s="50"/>
      <c r="H549" s="50"/>
      <c r="I549" s="6"/>
      <c r="J549" s="45"/>
      <c r="K549" s="45"/>
      <c r="L549" s="6"/>
      <c r="M549" s="6" t="s">
        <v>2</v>
      </c>
      <c r="N549" s="6">
        <v>9</v>
      </c>
      <c r="O549" s="6"/>
      <c r="P549" s="6"/>
      <c r="Q549" s="6"/>
      <c r="R549" s="6"/>
      <c r="S549" s="6"/>
      <c r="T549" s="6"/>
      <c r="U549" s="6"/>
      <c r="V549" s="6"/>
      <c r="W549" s="6"/>
      <c r="X549" s="6"/>
      <c r="Y549" s="6"/>
      <c r="Z549" s="6"/>
      <c r="AA549" s="62">
        <v>2014</v>
      </c>
      <c r="AB549" s="6"/>
      <c r="AC549" s="6"/>
      <c r="AD549" s="43"/>
      <c r="AE549" s="6" t="s">
        <v>77</v>
      </c>
    </row>
    <row r="550" spans="1:31" s="2" customFormat="1" ht="45" hidden="1">
      <c r="A550" s="6">
        <v>338</v>
      </c>
      <c r="B550" s="6" t="s">
        <v>79</v>
      </c>
      <c r="C550" s="16">
        <v>37504</v>
      </c>
      <c r="D550" s="6">
        <v>37500001</v>
      </c>
      <c r="E550" s="85" t="s">
        <v>532</v>
      </c>
      <c r="F550" s="71">
        <f aca="true" t="shared" si="215" ref="F550">+I550*K550</f>
        <v>831465</v>
      </c>
      <c r="G550" s="47">
        <f aca="true" t="shared" si="216" ref="G550">+F550</f>
        <v>831465</v>
      </c>
      <c r="H550" s="47">
        <f aca="true" t="shared" si="217" ref="H550">+F550</f>
        <v>831465</v>
      </c>
      <c r="I550" s="6">
        <v>1</v>
      </c>
      <c r="J550" s="45">
        <f>110000000*0.75</f>
        <v>82500000</v>
      </c>
      <c r="K550" s="45">
        <v>831465</v>
      </c>
      <c r="L550" s="6" t="s">
        <v>520</v>
      </c>
      <c r="M550" s="6" t="s">
        <v>2</v>
      </c>
      <c r="N550" s="6">
        <v>9</v>
      </c>
      <c r="O550" s="6"/>
      <c r="P550" s="6"/>
      <c r="Q550" s="6"/>
      <c r="R550" s="6"/>
      <c r="S550" s="6"/>
      <c r="T550" s="6"/>
      <c r="U550" s="6"/>
      <c r="V550" s="6"/>
      <c r="W550" s="6"/>
      <c r="X550" s="6"/>
      <c r="Y550" s="6"/>
      <c r="Z550" s="6"/>
      <c r="AA550" s="62">
        <v>2014</v>
      </c>
      <c r="AB550" s="6"/>
      <c r="AC550" s="6"/>
      <c r="AD550" s="43"/>
      <c r="AE550" s="6" t="s">
        <v>77</v>
      </c>
    </row>
    <row r="551" spans="1:31" s="2" customFormat="1" ht="15">
      <c r="A551" s="6"/>
      <c r="B551" s="6"/>
      <c r="C551" s="16"/>
      <c r="D551" s="16"/>
      <c r="E551" s="80" t="s">
        <v>754</v>
      </c>
      <c r="F551" s="70">
        <f>SUM(F550)</f>
        <v>831465</v>
      </c>
      <c r="G551" s="50">
        <f aca="true" t="shared" si="218" ref="G551:H551">SUM(G550)</f>
        <v>831465</v>
      </c>
      <c r="H551" s="50">
        <f t="shared" si="218"/>
        <v>831465</v>
      </c>
      <c r="I551" s="6"/>
      <c r="J551" s="45"/>
      <c r="K551" s="45"/>
      <c r="L551" s="6"/>
      <c r="M551" s="6" t="s">
        <v>2</v>
      </c>
      <c r="N551" s="6">
        <v>9</v>
      </c>
      <c r="O551" s="6"/>
      <c r="P551" s="84"/>
      <c r="Q551" s="84"/>
      <c r="R551" s="6"/>
      <c r="S551" s="6"/>
      <c r="T551" s="6"/>
      <c r="U551" s="6"/>
      <c r="V551" s="6"/>
      <c r="W551" s="6"/>
      <c r="X551" s="6"/>
      <c r="Y551" s="6"/>
      <c r="Z551" s="6"/>
      <c r="AA551" s="62">
        <v>2014</v>
      </c>
      <c r="AB551" s="6"/>
      <c r="AC551" s="6"/>
      <c r="AD551" s="43"/>
      <c r="AE551" s="6" t="s">
        <v>76</v>
      </c>
    </row>
    <row r="552" spans="1:31" ht="15" hidden="1">
      <c r="A552" s="6"/>
      <c r="B552" s="6"/>
      <c r="C552" s="16"/>
      <c r="D552" s="16"/>
      <c r="E552" s="80"/>
      <c r="F552" s="70"/>
      <c r="G552" s="50"/>
      <c r="H552" s="50"/>
      <c r="I552" s="6"/>
      <c r="J552" s="45"/>
      <c r="K552" s="45"/>
      <c r="M552" s="6" t="s">
        <v>2</v>
      </c>
      <c r="N552" s="6">
        <v>9</v>
      </c>
      <c r="O552" s="6"/>
      <c r="P552" s="6"/>
      <c r="Q552" s="6"/>
      <c r="R552" s="6"/>
      <c r="S552" s="6"/>
      <c r="T552" s="6"/>
      <c r="U552" s="6"/>
      <c r="V552" s="6"/>
      <c r="W552" s="6"/>
      <c r="X552" s="6"/>
      <c r="Y552" s="6"/>
      <c r="Z552" s="6"/>
      <c r="AA552" s="62">
        <v>2014</v>
      </c>
      <c r="AB552" s="6"/>
      <c r="AC552" s="6"/>
      <c r="AD552" s="43"/>
      <c r="AE552" s="6" t="s">
        <v>77</v>
      </c>
    </row>
    <row r="553" spans="1:31" ht="45" hidden="1">
      <c r="A553" s="6">
        <v>339</v>
      </c>
      <c r="B553" s="6" t="s">
        <v>79</v>
      </c>
      <c r="C553" s="16">
        <v>37602</v>
      </c>
      <c r="D553" s="6">
        <v>37602</v>
      </c>
      <c r="E553" s="85" t="s">
        <v>534</v>
      </c>
      <c r="F553" s="71">
        <f aca="true" t="shared" si="219" ref="F553">+I553*K553</f>
        <v>151051</v>
      </c>
      <c r="G553" s="47">
        <f aca="true" t="shared" si="220" ref="G553">+F553</f>
        <v>151051</v>
      </c>
      <c r="H553" s="47">
        <f aca="true" t="shared" si="221" ref="H553">+F553</f>
        <v>151051</v>
      </c>
      <c r="I553" s="6">
        <v>1</v>
      </c>
      <c r="J553" s="45">
        <f>110000000*0.75</f>
        <v>82500000</v>
      </c>
      <c r="K553" s="45">
        <v>151051</v>
      </c>
      <c r="L553" s="6" t="s">
        <v>520</v>
      </c>
      <c r="M553" s="6" t="s">
        <v>2</v>
      </c>
      <c r="N553" s="6">
        <v>9</v>
      </c>
      <c r="O553" s="6"/>
      <c r="P553" s="6"/>
      <c r="Q553" s="6"/>
      <c r="R553" s="6"/>
      <c r="S553" s="6"/>
      <c r="T553" s="6"/>
      <c r="U553" s="6"/>
      <c r="V553" s="6"/>
      <c r="W553" s="6"/>
      <c r="X553" s="6"/>
      <c r="Y553" s="6"/>
      <c r="Z553" s="6"/>
      <c r="AA553" s="62">
        <v>2014</v>
      </c>
      <c r="AB553" s="6"/>
      <c r="AC553" s="6"/>
      <c r="AD553" s="43"/>
      <c r="AE553" s="6" t="s">
        <v>77</v>
      </c>
    </row>
    <row r="554" spans="1:31" ht="15">
      <c r="A554" s="6"/>
      <c r="B554" s="6"/>
      <c r="C554" s="16"/>
      <c r="D554" s="16"/>
      <c r="E554" s="80" t="s">
        <v>755</v>
      </c>
      <c r="F554" s="70">
        <f>SUM(F553)</f>
        <v>151051</v>
      </c>
      <c r="G554" s="50">
        <f aca="true" t="shared" si="222" ref="G554:H554">SUM(G553)</f>
        <v>151051</v>
      </c>
      <c r="H554" s="50">
        <f t="shared" si="222"/>
        <v>151051</v>
      </c>
      <c r="I554" s="6"/>
      <c r="J554" s="45"/>
      <c r="K554" s="45"/>
      <c r="L554" s="6"/>
      <c r="M554" s="6" t="s">
        <v>2</v>
      </c>
      <c r="N554" s="6">
        <v>9</v>
      </c>
      <c r="O554" s="6"/>
      <c r="P554" s="84"/>
      <c r="Q554" s="84"/>
      <c r="R554" s="6"/>
      <c r="S554" s="6"/>
      <c r="T554" s="6"/>
      <c r="U554" s="6"/>
      <c r="V554" s="6"/>
      <c r="W554" s="6"/>
      <c r="X554" s="6"/>
      <c r="Y554" s="6"/>
      <c r="Z554" s="6"/>
      <c r="AA554" s="62">
        <v>2014</v>
      </c>
      <c r="AB554" s="6"/>
      <c r="AC554" s="6"/>
      <c r="AD554" s="43"/>
      <c r="AE554" s="6" t="s">
        <v>76</v>
      </c>
    </row>
    <row r="555" spans="1:31" ht="15" hidden="1">
      <c r="A555" s="6"/>
      <c r="B555" s="6"/>
      <c r="C555" s="16"/>
      <c r="D555" s="16"/>
      <c r="E555" s="80"/>
      <c r="F555" s="70"/>
      <c r="G555" s="50"/>
      <c r="H555" s="50"/>
      <c r="I555" s="6"/>
      <c r="J555" s="45"/>
      <c r="K555" s="45"/>
      <c r="L555" s="27"/>
      <c r="M555" s="6" t="s">
        <v>2</v>
      </c>
      <c r="N555" s="6">
        <v>9</v>
      </c>
      <c r="O555" s="6"/>
      <c r="P555" s="6"/>
      <c r="Q555" s="6"/>
      <c r="R555" s="6"/>
      <c r="S555" s="6"/>
      <c r="T555" s="6"/>
      <c r="U555" s="6"/>
      <c r="V555" s="6"/>
      <c r="W555" s="6"/>
      <c r="X555" s="6"/>
      <c r="Y555" s="6"/>
      <c r="Z555" s="6"/>
      <c r="AA555" s="62">
        <v>2014</v>
      </c>
      <c r="AB555" s="6"/>
      <c r="AC555" s="6"/>
      <c r="AD555" s="43"/>
      <c r="AE555" s="6" t="s">
        <v>77</v>
      </c>
    </row>
    <row r="556" spans="1:31" ht="15" hidden="1">
      <c r="A556" s="6">
        <v>340</v>
      </c>
      <c r="B556" s="6" t="s">
        <v>79</v>
      </c>
      <c r="C556" s="16">
        <v>37701</v>
      </c>
      <c r="D556" s="6">
        <v>37700001</v>
      </c>
      <c r="E556" s="85" t="s">
        <v>36</v>
      </c>
      <c r="F556" s="71">
        <f aca="true" t="shared" si="223" ref="F556">+I556*K556</f>
        <v>89305991</v>
      </c>
      <c r="G556" s="47">
        <f aca="true" t="shared" si="224" ref="G556">+F556</f>
        <v>89305991</v>
      </c>
      <c r="H556" s="47">
        <f aca="true" t="shared" si="225" ref="H556">+F556</f>
        <v>89305991</v>
      </c>
      <c r="I556" s="6">
        <v>1</v>
      </c>
      <c r="J556" s="45">
        <f>110000000*0.75</f>
        <v>82500000</v>
      </c>
      <c r="K556" s="45">
        <v>89305991</v>
      </c>
      <c r="L556" s="6" t="s">
        <v>520</v>
      </c>
      <c r="M556" s="6" t="s">
        <v>2</v>
      </c>
      <c r="N556" s="6">
        <v>9</v>
      </c>
      <c r="O556" s="6"/>
      <c r="P556" s="6"/>
      <c r="Q556" s="6"/>
      <c r="R556" s="6"/>
      <c r="S556" s="6"/>
      <c r="T556" s="6"/>
      <c r="U556" s="6"/>
      <c r="V556" s="6"/>
      <c r="W556" s="6"/>
      <c r="X556" s="6"/>
      <c r="Y556" s="6"/>
      <c r="Z556" s="6"/>
      <c r="AA556" s="62">
        <v>2014</v>
      </c>
      <c r="AB556" s="6"/>
      <c r="AC556" s="6"/>
      <c r="AD556" s="43"/>
      <c r="AE556" s="6" t="s">
        <v>77</v>
      </c>
    </row>
    <row r="557" spans="1:31" ht="15">
      <c r="A557" s="6"/>
      <c r="B557" s="6"/>
      <c r="C557" s="16"/>
      <c r="D557" s="16"/>
      <c r="E557" s="80" t="s">
        <v>756</v>
      </c>
      <c r="F557" s="70">
        <f>SUM(F556)</f>
        <v>89305991</v>
      </c>
      <c r="G557" s="50">
        <f aca="true" t="shared" si="226" ref="G557:H557">SUM(G556)</f>
        <v>89305991</v>
      </c>
      <c r="H557" s="50">
        <f t="shared" si="226"/>
        <v>89305991</v>
      </c>
      <c r="I557" s="6"/>
      <c r="J557" s="45"/>
      <c r="K557" s="45"/>
      <c r="L557" s="6"/>
      <c r="M557" s="6" t="s">
        <v>2</v>
      </c>
      <c r="N557" s="6">
        <v>9</v>
      </c>
      <c r="P557" s="84"/>
      <c r="Q557" s="6"/>
      <c r="R557" s="6"/>
      <c r="S557" s="6"/>
      <c r="T557" s="6"/>
      <c r="U557" s="6"/>
      <c r="V557" s="6"/>
      <c r="W557" s="6"/>
      <c r="X557" s="6"/>
      <c r="Y557" s="6"/>
      <c r="Z557" s="6"/>
      <c r="AA557" s="62">
        <v>2014</v>
      </c>
      <c r="AB557" s="6"/>
      <c r="AC557" s="6"/>
      <c r="AD557" s="43"/>
      <c r="AE557" s="6" t="s">
        <v>76</v>
      </c>
    </row>
    <row r="558" spans="1:31" ht="15" hidden="1">
      <c r="A558" s="6"/>
      <c r="B558" s="6"/>
      <c r="C558" s="16"/>
      <c r="D558" s="16"/>
      <c r="E558" s="80"/>
      <c r="F558" s="70"/>
      <c r="G558" s="50"/>
      <c r="H558" s="50"/>
      <c r="I558" s="6"/>
      <c r="J558" s="45"/>
      <c r="K558" s="45"/>
      <c r="L558" s="27"/>
      <c r="M558" s="6" t="s">
        <v>2</v>
      </c>
      <c r="N558" s="6">
        <v>9</v>
      </c>
      <c r="O558" s="6"/>
      <c r="P558" s="6"/>
      <c r="Q558" s="6"/>
      <c r="R558" s="6"/>
      <c r="S558" s="6"/>
      <c r="T558" s="6"/>
      <c r="U558" s="6"/>
      <c r="V558" s="6"/>
      <c r="W558" s="6"/>
      <c r="X558" s="6"/>
      <c r="Y558" s="6"/>
      <c r="Z558" s="6"/>
      <c r="AA558" s="62">
        <v>2014</v>
      </c>
      <c r="AB558" s="6"/>
      <c r="AC558" s="6"/>
      <c r="AD558" s="43"/>
      <c r="AE558" s="6" t="s">
        <v>77</v>
      </c>
    </row>
    <row r="559" spans="1:31" ht="15" hidden="1">
      <c r="A559" s="6">
        <v>341</v>
      </c>
      <c r="B559" s="6" t="s">
        <v>79</v>
      </c>
      <c r="C559" s="16">
        <v>39202</v>
      </c>
      <c r="D559" s="6">
        <v>39202</v>
      </c>
      <c r="E559" s="85" t="s">
        <v>536</v>
      </c>
      <c r="F559" s="71">
        <f aca="true" t="shared" si="227" ref="F559">+I559*K559</f>
        <v>392559</v>
      </c>
      <c r="G559" s="47">
        <f aca="true" t="shared" si="228" ref="G559">+F559</f>
        <v>392559</v>
      </c>
      <c r="H559" s="47">
        <f aca="true" t="shared" si="229" ref="H559">+F559</f>
        <v>392559</v>
      </c>
      <c r="I559" s="6">
        <v>1</v>
      </c>
      <c r="J559" s="45">
        <f>110000000*0.75</f>
        <v>82500000</v>
      </c>
      <c r="K559" s="45">
        <v>392559</v>
      </c>
      <c r="L559" s="6" t="s">
        <v>520</v>
      </c>
      <c r="M559" s="6" t="s">
        <v>2</v>
      </c>
      <c r="N559" s="6">
        <v>9</v>
      </c>
      <c r="O559" s="6"/>
      <c r="P559" s="6"/>
      <c r="Q559" s="6"/>
      <c r="R559" s="6"/>
      <c r="S559" s="6"/>
      <c r="T559" s="6"/>
      <c r="U559" s="6"/>
      <c r="V559" s="6"/>
      <c r="W559" s="6"/>
      <c r="X559" s="6"/>
      <c r="Y559" s="6"/>
      <c r="Z559" s="6"/>
      <c r="AA559" s="62">
        <v>2014</v>
      </c>
      <c r="AB559" s="6"/>
      <c r="AC559" s="6"/>
      <c r="AD559" s="43"/>
      <c r="AE559" s="6" t="s">
        <v>77</v>
      </c>
    </row>
    <row r="560" spans="1:31" ht="32.25" thickBot="1">
      <c r="A560" s="6"/>
      <c r="B560" s="6"/>
      <c r="C560" s="16"/>
      <c r="D560" s="16"/>
      <c r="E560" s="80" t="s">
        <v>757</v>
      </c>
      <c r="F560" s="70">
        <f>SUM(F559)</f>
        <v>392559</v>
      </c>
      <c r="G560" s="50">
        <f aca="true" t="shared" si="230" ref="G560:H560">SUM(G559)</f>
        <v>392559</v>
      </c>
      <c r="H560" s="50">
        <f t="shared" si="230"/>
        <v>392559</v>
      </c>
      <c r="I560" s="6"/>
      <c r="J560" s="45"/>
      <c r="K560" s="45"/>
      <c r="L560" s="6"/>
      <c r="M560" s="6" t="s">
        <v>2</v>
      </c>
      <c r="N560" s="6">
        <v>9</v>
      </c>
      <c r="O560" s="6"/>
      <c r="P560" s="6"/>
      <c r="Q560" s="84"/>
      <c r="R560" s="6"/>
      <c r="S560" s="6"/>
      <c r="T560" s="6"/>
      <c r="U560" s="6"/>
      <c r="V560" s="6"/>
      <c r="W560" s="6"/>
      <c r="X560" s="6"/>
      <c r="Y560" s="6"/>
      <c r="Z560" s="6"/>
      <c r="AA560" s="62">
        <v>2014</v>
      </c>
      <c r="AB560" s="6"/>
      <c r="AC560" s="6"/>
      <c r="AD560" s="43"/>
      <c r="AE560" s="6" t="s">
        <v>76</v>
      </c>
    </row>
    <row r="561" spans="1:31" ht="16.5" hidden="1" thickBot="1">
      <c r="A561" s="6"/>
      <c r="B561" s="6"/>
      <c r="C561" s="16"/>
      <c r="D561" s="16"/>
      <c r="E561" s="80"/>
      <c r="F561" s="70"/>
      <c r="G561" s="50"/>
      <c r="H561" s="50"/>
      <c r="I561" s="6"/>
      <c r="J561" s="45"/>
      <c r="K561" s="45"/>
      <c r="L561" s="27"/>
      <c r="M561" s="27"/>
      <c r="N561" s="27"/>
      <c r="O561" s="27"/>
      <c r="P561" s="27"/>
      <c r="Q561" s="27"/>
      <c r="R561" s="27"/>
      <c r="S561" s="27"/>
      <c r="T561" s="27"/>
      <c r="U561" s="27"/>
      <c r="V561" s="27"/>
      <c r="W561" s="27"/>
      <c r="X561" s="27"/>
      <c r="Y561" s="27"/>
      <c r="Z561" s="27"/>
      <c r="AA561" s="83"/>
      <c r="AB561" s="27"/>
      <c r="AC561" s="27"/>
      <c r="AD561" s="27"/>
      <c r="AE561" s="27"/>
    </row>
    <row r="562" ht="16.5" hidden="1" thickBot="1">
      <c r="F562" s="72"/>
    </row>
    <row r="563" spans="5:31" ht="79.5" thickBot="1">
      <c r="E563" s="81" t="s">
        <v>0</v>
      </c>
      <c r="F563" s="73">
        <f>SUM(F7:F560)/2</f>
        <v>172589286.3611111</v>
      </c>
      <c r="G563" s="49">
        <f aca="true" t="shared" si="231" ref="G563:H563">SUM(G7:G560)/2</f>
        <v>172589286.3611111</v>
      </c>
      <c r="H563" s="49">
        <f t="shared" si="231"/>
        <v>170174618.48391432</v>
      </c>
      <c r="N563" s="98" t="s">
        <v>775</v>
      </c>
      <c r="O563" s="112"/>
      <c r="P563" s="112"/>
      <c r="Q563" s="112"/>
      <c r="R563" s="112"/>
      <c r="S563" s="112"/>
      <c r="T563" s="112"/>
      <c r="U563" s="112"/>
      <c r="V563" s="112"/>
      <c r="X563" s="98" t="s">
        <v>774</v>
      </c>
      <c r="Y563" s="99"/>
      <c r="Z563" s="99"/>
      <c r="AA563" s="99"/>
      <c r="AB563" s="99"/>
      <c r="AC563" s="112"/>
      <c r="AD563" s="112"/>
      <c r="AE563" s="112"/>
    </row>
    <row r="564" spans="14:31" ht="28.5" customHeight="1">
      <c r="N564" s="112"/>
      <c r="O564" s="112"/>
      <c r="P564" s="112"/>
      <c r="Q564" s="112"/>
      <c r="R564" s="112"/>
      <c r="S564" s="112"/>
      <c r="T564" s="112"/>
      <c r="U564" s="112"/>
      <c r="V564" s="112"/>
      <c r="X564" s="112"/>
      <c r="Y564" s="112"/>
      <c r="Z564" s="112"/>
      <c r="AA564" s="112"/>
      <c r="AB564" s="112"/>
      <c r="AC564" s="112"/>
      <c r="AD564" s="112"/>
      <c r="AE564" s="112"/>
    </row>
    <row r="565" spans="14:31" ht="28.5" customHeight="1">
      <c r="N565" s="112"/>
      <c r="O565" s="112"/>
      <c r="P565" s="112"/>
      <c r="Q565" s="112"/>
      <c r="R565" s="112"/>
      <c r="S565" s="112"/>
      <c r="T565" s="112"/>
      <c r="U565" s="112"/>
      <c r="V565" s="112"/>
      <c r="X565" s="112"/>
      <c r="Y565" s="112"/>
      <c r="Z565" s="112"/>
      <c r="AA565" s="112"/>
      <c r="AB565" s="112"/>
      <c r="AC565" s="112"/>
      <c r="AD565" s="112"/>
      <c r="AE565" s="112"/>
    </row>
    <row r="566" spans="5:13" ht="15">
      <c r="E566" s="101" t="s">
        <v>777</v>
      </c>
      <c r="F566" s="102"/>
      <c r="G566" s="102"/>
      <c r="H566" s="102"/>
      <c r="I566" s="102"/>
      <c r="J566" s="102"/>
      <c r="K566" s="102"/>
      <c r="L566" s="102"/>
      <c r="M566" s="102"/>
    </row>
    <row r="567" spans="5:13" ht="15">
      <c r="E567" s="102"/>
      <c r="F567" s="102"/>
      <c r="G567" s="102"/>
      <c r="H567" s="102"/>
      <c r="I567" s="102"/>
      <c r="J567" s="102"/>
      <c r="K567" s="102"/>
      <c r="L567" s="102"/>
      <c r="M567" s="102"/>
    </row>
    <row r="568" spans="5:13" ht="15">
      <c r="E568" s="102"/>
      <c r="F568" s="102"/>
      <c r="G568" s="102"/>
      <c r="H568" s="102"/>
      <c r="I568" s="102"/>
      <c r="J568" s="102"/>
      <c r="K568" s="102"/>
      <c r="L568" s="102"/>
      <c r="M568" s="102"/>
    </row>
  </sheetData>
  <protectedRanges>
    <protectedRange sqref="E193:E196" name="Rango6"/>
    <protectedRange sqref="J193:J196" name="Rango11_1"/>
    <protectedRange sqref="I193:I196" name="Rango9"/>
  </protectedRanges>
  <mergeCells count="30">
    <mergeCell ref="N563:V565"/>
    <mergeCell ref="X563:AE565"/>
    <mergeCell ref="AD4:AD6"/>
    <mergeCell ref="AE4:AE6"/>
    <mergeCell ref="I4:I6"/>
    <mergeCell ref="J4:J6"/>
    <mergeCell ref="K4:K6"/>
    <mergeCell ref="L4:L6"/>
    <mergeCell ref="M4:M6"/>
    <mergeCell ref="N4:N6"/>
    <mergeCell ref="O4:Z4"/>
    <mergeCell ref="AA4:AA6"/>
    <mergeCell ref="AB4:AB6"/>
    <mergeCell ref="AC4:AC6"/>
    <mergeCell ref="E566:M568"/>
    <mergeCell ref="G1:AE1"/>
    <mergeCell ref="A2:AE2"/>
    <mergeCell ref="A4:A6"/>
    <mergeCell ref="B4:B6"/>
    <mergeCell ref="C4:C6"/>
    <mergeCell ref="D4:D6"/>
    <mergeCell ref="E4:E6"/>
    <mergeCell ref="F4:F6"/>
    <mergeCell ref="G4:G6"/>
    <mergeCell ref="H4:H6"/>
    <mergeCell ref="O5:Q5"/>
    <mergeCell ref="R5:T5"/>
    <mergeCell ref="U5:W5"/>
    <mergeCell ref="X5:Z5"/>
    <mergeCell ref="X3:AE3"/>
  </mergeCells>
  <printOptions horizontalCentered="1"/>
  <pageMargins left="0" right="0" top="0.3937007874015748" bottom="0.3937007874015748" header="0.31496062992125984" footer="0.31496062992125984"/>
  <pageSetup fitToHeight="12" fitToWidth="1" horizontalDpi="600" verticalDpi="600" orientation="landscape" scale="68" r:id="rId2"/>
  <headerFooter>
    <oddFooter>&amp;L&amp;"-,Negrita"&amp;16FO-PPP-01&amp;C&amp;P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SSP</dc:creator>
  <cp:keywords/>
  <dc:description/>
  <cp:lastModifiedBy>lucero.perezs</cp:lastModifiedBy>
  <cp:lastPrinted>2014-02-10T21:27:14Z</cp:lastPrinted>
  <dcterms:created xsi:type="dcterms:W3CDTF">2012-09-26T01:24:40Z</dcterms:created>
  <dcterms:modified xsi:type="dcterms:W3CDTF">2014-03-20T19:12:08Z</dcterms:modified>
  <cp:category/>
  <cp:version/>
  <cp:contentType/>
  <cp:contentStatus/>
</cp:coreProperties>
</file>